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40" windowHeight="5895" firstSheet="18" activeTab="22"/>
  </bookViews>
  <sheets>
    <sheet name="StartUp" sheetId="1" state="veryHidden" r:id="rId1"/>
    <sheet name="StartUp_2" sheetId="2" state="veryHidden" r:id="rId2"/>
    <sheet name="StartUp_3" sheetId="3" state="veryHidden" r:id="rId3"/>
    <sheet name="StartUp_4" sheetId="4" state="veryHidden" r:id="rId4"/>
    <sheet name="StartUp_5" sheetId="5" state="veryHidden" r:id="rId5"/>
    <sheet name="StartUp_6" sheetId="6" state="veryHidden" r:id="rId6"/>
    <sheet name="StartUp_7" sheetId="7" state="veryHidden" r:id="rId7"/>
    <sheet name="StartUp_8" sheetId="8" state="veryHidden" r:id="rId8"/>
    <sheet name="StartUp_9" sheetId="9" state="veryHidden" r:id="rId9"/>
    <sheet name="StartUp_10" sheetId="10" state="veryHidden" r:id="rId10"/>
    <sheet name="StartUp_11" sheetId="11" state="veryHidden" r:id="rId11"/>
    <sheet name="StartUp_12" sheetId="12" state="veryHidden" r:id="rId12"/>
    <sheet name="StartUp_13" sheetId="13" state="veryHidden" r:id="rId13"/>
    <sheet name="StartUp_14" sheetId="14" state="veryHidden" r:id="rId14"/>
    <sheet name="StartUp_15" sheetId="15" state="veryHidden" r:id="rId15"/>
    <sheet name="StartUp_16" sheetId="16" state="veryHidden" r:id="rId16"/>
    <sheet name="StartUp_17" sheetId="17" state="veryHidden" r:id="rId17"/>
    <sheet name="StartUp_18" sheetId="18" state="veryHidden" r:id="rId18"/>
    <sheet name="Cho don" sheetId="19" r:id="rId19"/>
    <sheet name="Ba be" sheetId="20" r:id="rId20"/>
    <sheet name="Pac nam" sheetId="21" r:id="rId21"/>
    <sheet name="Cho moi" sheetId="22" r:id="rId22"/>
    <sheet name="Thi xa" sheetId="23" r:id="rId23"/>
    <sheet name="Bach thong" sheetId="24" r:id="rId24"/>
  </sheets>
  <definedNames/>
  <calcPr fullCalcOnLoad="1"/>
</workbook>
</file>

<file path=xl/comments20.xml><?xml version="1.0" encoding="utf-8"?>
<comments xmlns="http://schemas.openxmlformats.org/spreadsheetml/2006/main">
  <authors>
    <author>Admin</author>
  </authors>
  <commentList>
    <comment ref="F17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<sst xmlns="http://schemas.openxmlformats.org/spreadsheetml/2006/main" count="3297" uniqueCount="1487">
  <si>
    <t>èng luån d©y ®iÖn trßn Vanlock D32 (èng nhùa cøng)</t>
  </si>
  <si>
    <t>èng luån d©y ®iÖn trßn Vanlock D40 (èng nhùa cøng)</t>
  </si>
  <si>
    <t>èng luån d©y ®iÖn trßn Vanlock D50 (èng nhùa cøng)</t>
  </si>
  <si>
    <t>Phô kiÖn l¾p ®Æt èng nhùa cøngVanlock</t>
  </si>
  <si>
    <t>Khíp nèi tr¬n D16</t>
  </si>
  <si>
    <t>Khíp nèi tr¬n D20</t>
  </si>
  <si>
    <t>Khíp nèi tr¬n D25</t>
  </si>
  <si>
    <t>Khíp nèi tr¬n D32</t>
  </si>
  <si>
    <t>Khíp nèi tr¬n D40</t>
  </si>
  <si>
    <t>Khíp nèi tr¬n D50</t>
  </si>
  <si>
    <t>Hép nèi, hép chia ng¶ 1 ®Õn 4 ®­êng D16</t>
  </si>
  <si>
    <t>Hép nèi, hép chia ng¶ 1 ®Õn 4 ®­êng D20</t>
  </si>
  <si>
    <t>Hép nèi, hép chia ng¶ 1 ®Õn 4 ®­êng D25</t>
  </si>
  <si>
    <t>N¾p ®Ëy hép chia ng¶</t>
  </si>
  <si>
    <t>§Çu + Khíp nèi ren; kÑp ®ì èng D16</t>
  </si>
  <si>
    <t>§Çu + Khíp nèi ren; kÑp ®ì èng D20</t>
  </si>
  <si>
    <t>§Çu + Khíp nèi ren; kÑp ®ì èng D25</t>
  </si>
  <si>
    <t>§Çu + Khíp nèi ren; kÑp ®ì èng D32</t>
  </si>
  <si>
    <t>§Çu + Khíp nèi ren; kÑp ®ì èng D40</t>
  </si>
  <si>
    <t>§Çu + Khíp nèi ren; kÑp ®ì èng D50</t>
  </si>
  <si>
    <t>Cót thu 20/16</t>
  </si>
  <si>
    <t>Cót thu 25/20</t>
  </si>
  <si>
    <t>Cót thu 32/25</t>
  </si>
  <si>
    <t>Cót thu 40/32</t>
  </si>
  <si>
    <t>Cót D16</t>
  </si>
  <si>
    <t>Cót D20</t>
  </si>
  <si>
    <t>Cót D25</t>
  </si>
  <si>
    <t>Cót D32</t>
  </si>
  <si>
    <t>Cót D40</t>
  </si>
  <si>
    <t>Cót D50</t>
  </si>
  <si>
    <t>C¸p ®iÖn TrÇn Phó CU/XLPE/PVC/DSTA/PVC-4x120mm2</t>
  </si>
  <si>
    <t>C¸p ®iÖn TrÇn Phó CU/XLPE/PVC/DSTA/PVC-4x35mm2</t>
  </si>
  <si>
    <t>C¸p ®iÖn chèng ch¸y TrÇn Phó CU/XLPE/PVC/DSTA/PVC-FR-4x35mm2</t>
  </si>
  <si>
    <t>C¸p ®iÖn TrÇn Phó CU/XLPE/PVC/DSTA/PVC-4x25mm2</t>
  </si>
  <si>
    <t>C¸p ®iÖn TrÇn Phó CU/XLPE/PVC/DSTA/PVC-4x10mm2</t>
  </si>
  <si>
    <t>D©y dÉn ®iÖn TrÇn Phó CU/PVC/PVC-2x10mm2</t>
  </si>
  <si>
    <t>D©y dÉn ®iÖn TrÇn Phó CU/PVC-2x6mm2</t>
  </si>
  <si>
    <t>M¸ng c¸p 300x100mm</t>
  </si>
  <si>
    <t>§iªzen 0,05S</t>
  </si>
  <si>
    <t>lÝt</t>
  </si>
  <si>
    <t>Chi nh¸nh x¨ng dÇu B¾c K¹n
P.Phïng ChÝ Kiªn - ThÞ x· B¾c K¹n</t>
  </si>
  <si>
    <t>Nhùa ®­êng</t>
  </si>
  <si>
    <t xml:space="preserve"> Petrolimex</t>
  </si>
  <si>
    <t>X¨ng A92</t>
  </si>
  <si>
    <t>STT</t>
  </si>
  <si>
    <t>4 x 6</t>
  </si>
  <si>
    <t>Đá hộc</t>
  </si>
  <si>
    <t xml:space="preserve">Đá dăm </t>
  </si>
  <si>
    <t>0,5 x 1</t>
  </si>
  <si>
    <t xml:space="preserve"> 1 x 2</t>
  </si>
  <si>
    <t>2 x 4</t>
  </si>
  <si>
    <t>Gỗ nhóm 4</t>
  </si>
  <si>
    <t>Gỗ cốp pha (N7-N8)</t>
  </si>
  <si>
    <t>m2</t>
  </si>
  <si>
    <t>Xi măng</t>
  </si>
  <si>
    <t>tấn</t>
  </si>
  <si>
    <t>PC 30</t>
  </si>
  <si>
    <t>Hoàng thạch</t>
  </si>
  <si>
    <t>m</t>
  </si>
  <si>
    <t>Gỗ nhóm 3</t>
  </si>
  <si>
    <t>La hiên</t>
  </si>
  <si>
    <t>Cửa hàng Mai Lợi( TK9 - TTrấn Chợ Rã)</t>
  </si>
  <si>
    <t>B×nh n­íc nãng trùc tiÕp Rossi</t>
  </si>
  <si>
    <t>ChiÕc</t>
  </si>
  <si>
    <t>C«ng suÊt 4500W</t>
  </si>
  <si>
    <t>C«ng suÊt 5000W</t>
  </si>
  <si>
    <t>TÊm lîp pibo r« Th¸i Nguyªn</t>
  </si>
  <si>
    <t>tÊm</t>
  </si>
  <si>
    <t>0,9x1,45</t>
  </si>
  <si>
    <t>TÊm Fibr« XM óp nãc</t>
  </si>
  <si>
    <t>0,3x90</t>
  </si>
  <si>
    <t>D©y ®iÖn ®«i mÒm ruét ®ång c¸ch ®iÖn PVC TrÇn phó</t>
  </si>
  <si>
    <t>2x4,0</t>
  </si>
  <si>
    <t>2x6,0</t>
  </si>
  <si>
    <t>2x0,75</t>
  </si>
  <si>
    <t>2x1</t>
  </si>
  <si>
    <t>2x1,5</t>
  </si>
  <si>
    <t>2x2,5</t>
  </si>
  <si>
    <t>Viglacta</t>
  </si>
  <si>
    <t>Kg</t>
  </si>
  <si>
    <t>Bån n­íc 1500L</t>
  </si>
  <si>
    <t>Bån n­íc 1000L</t>
  </si>
  <si>
    <t>Tôn SSSC</t>
  </si>
  <si>
    <t xml:space="preserve">Tôn liên doanh </t>
  </si>
  <si>
    <t>Nguyễn Công Toản( TK4 thị trấn Chợ Rã, Ba Bể)</t>
  </si>
  <si>
    <t>Cửa hàng Dư văn Sỹ (TK 5 Thị trấn - Chợ Rã)</t>
  </si>
  <si>
    <t>1mm-3mm</t>
  </si>
  <si>
    <t>Gas</t>
  </si>
  <si>
    <t>12 kg</t>
  </si>
  <si>
    <t>PTROLIMEX</t>
  </si>
  <si>
    <t>Đại lý Trần Văn Huân TK 7 Thị trấn - Chợ Rã</t>
  </si>
  <si>
    <t>V¹n Léc</t>
  </si>
  <si>
    <t>Th¨ng Long</t>
  </si>
  <si>
    <t>Cöa hµng  D­ V¨n Sü TK  5 -thÞ trÊn Chî R·</t>
  </si>
  <si>
    <t>Bån ngang</t>
  </si>
  <si>
    <t>Bån ®øng</t>
  </si>
  <si>
    <t>Bån n­íc 2000L</t>
  </si>
  <si>
    <t>Bån n­íc 2500L</t>
  </si>
  <si>
    <t>BÖ xÝ bÖt</t>
  </si>
  <si>
    <t>Viglacera V117</t>
  </si>
  <si>
    <t>INAX C117</t>
  </si>
  <si>
    <t>INAX C801</t>
  </si>
  <si>
    <t>INAX C711</t>
  </si>
  <si>
    <t>BÖ xÝ xæm</t>
  </si>
  <si>
    <t>ChËu röa mÆt</t>
  </si>
  <si>
    <t xml:space="preserve">Viglacera </t>
  </si>
  <si>
    <t>ChËu röa b¸t ®¬n S¬n Hµ INOX</t>
  </si>
  <si>
    <t>ChËu röa b¸t ®«i S¬n Hµ INOX</t>
  </si>
  <si>
    <t>0,4 LD Việt Nhật</t>
  </si>
  <si>
    <t>0,35 LD Việt Nhật</t>
  </si>
  <si>
    <t>0,4 LD Việt Pháp</t>
  </si>
  <si>
    <t>0,35 LD Việt Pháp</t>
  </si>
  <si>
    <t>Thép buộc từ 1mm-3mm</t>
  </si>
  <si>
    <t xml:space="preserve">Thép Ti sco </t>
  </si>
  <si>
    <t xml:space="preserve">Thép Ti sco  </t>
  </si>
  <si>
    <t>1 mm -3mm</t>
  </si>
  <si>
    <t xml:space="preserve"> KÝnh dµy 5mm</t>
  </si>
  <si>
    <t>Kinh hoa Hai Duong</t>
  </si>
  <si>
    <t xml:space="preserve">B×nh n­íc nãng trùc tiÕp Rossi cã b¬m t¨ng ¸p </t>
  </si>
  <si>
    <t>C«ng ty TNHH Thµnh Nam ( Tin §ån, Th­îng Gi¸o)</t>
  </si>
  <si>
    <t>Cöa hµng §Æng Th¸i D­¬ng - TK6 -TT Chî R·</t>
  </si>
  <si>
    <t>I</t>
  </si>
  <si>
    <t>Đá xây dựng</t>
  </si>
  <si>
    <t xml:space="preserve">Gạch  </t>
  </si>
  <si>
    <t xml:space="preserve">Gạch chỉ </t>
  </si>
  <si>
    <t>Viên</t>
  </si>
  <si>
    <t>Gạch thủ công</t>
  </si>
  <si>
    <t>IV</t>
  </si>
  <si>
    <t>Gạch lát</t>
  </si>
  <si>
    <t>Gạch lát nền loại 1</t>
  </si>
  <si>
    <t>30 x 30</t>
  </si>
  <si>
    <t>Liên doanh</t>
  </si>
  <si>
    <t>Cửa hàng Ma Thị Luyến( TK8 thị trấn Chợ Rã, huyện Ba Bể)</t>
  </si>
  <si>
    <t>Gạch lát nền loại 2</t>
  </si>
  <si>
    <t>40 x 40</t>
  </si>
  <si>
    <t>Gạch chống trơn loại 1</t>
  </si>
  <si>
    <t>20 x 20</t>
  </si>
  <si>
    <t>Gạch chống trơn loại 2</t>
  </si>
  <si>
    <t>Gạch ốp loại 1</t>
  </si>
  <si>
    <t>20 x 25</t>
  </si>
  <si>
    <t>Gạch ốp loại 2</t>
  </si>
  <si>
    <t>25 x 25</t>
  </si>
  <si>
    <t>25 x 40</t>
  </si>
  <si>
    <t>V</t>
  </si>
  <si>
    <t>Vật liệu bao che</t>
  </si>
  <si>
    <t>VI</t>
  </si>
  <si>
    <t>Gỗ xây dựng</t>
  </si>
  <si>
    <t xml:space="preserve">  - Khuôn cửa đơn</t>
  </si>
  <si>
    <t xml:space="preserve"> - Khuôn cửa kép</t>
  </si>
  <si>
    <t xml:space="preserve"> - Cửa Pa nô gỗ đặc</t>
  </si>
  <si>
    <t>Kính dày 5mm</t>
  </si>
  <si>
    <t xml:space="preserve"> - Cửa Pa nô kính gỗ nhóm 4</t>
  </si>
  <si>
    <t xml:space="preserve"> - Cửa Panô gỗ đặc</t>
  </si>
  <si>
    <t xml:space="preserve"> - Cửa Pa nô kính gỗ nhóm 3</t>
  </si>
  <si>
    <t>VII</t>
  </si>
  <si>
    <t>VIII</t>
  </si>
  <si>
    <t>Thép xây dựng</t>
  </si>
  <si>
    <t>Thép hình</t>
  </si>
  <si>
    <t>Thép góc</t>
  </si>
  <si>
    <t>kg</t>
  </si>
  <si>
    <t>5x5</t>
  </si>
  <si>
    <t>Nguyễn Công Toản Tk 4 Thị trấn - chợ rã</t>
  </si>
  <si>
    <t>63x63</t>
  </si>
  <si>
    <t>75x75</t>
  </si>
  <si>
    <t xml:space="preserve">Thép hình </t>
  </si>
  <si>
    <t>Cửa xếp</t>
  </si>
  <si>
    <t>Sen hoa cửa sắt</t>
  </si>
  <si>
    <t>5 x 5</t>
  </si>
  <si>
    <t>Bùi Ngọc Tẩu TK 5 Thị Trấn - Chợ Rã</t>
  </si>
  <si>
    <t>63 x 63</t>
  </si>
  <si>
    <t>75 x 75</t>
  </si>
  <si>
    <t>Đinh các loại</t>
  </si>
  <si>
    <t>Cửa hàng Dư văn Sỹ TK 5 và của hàng Mai Lợi TK 9 -Thị trấn - Chợ Rã</t>
  </si>
  <si>
    <t>X</t>
  </si>
  <si>
    <t>XI</t>
  </si>
  <si>
    <t>Kính xây dựng</t>
  </si>
  <si>
    <t xml:space="preserve">NÑp khu«n cöa nh«m, kÝnh </t>
  </si>
  <si>
    <t>mÇu vµng</t>
  </si>
  <si>
    <t>KÝnh dÇy 5 mm</t>
  </si>
  <si>
    <t>KÝnh ®¸p cÇu</t>
  </si>
  <si>
    <t>Cöa khung nh«m   tr¾ng kÝnh tr¾ng</t>
  </si>
  <si>
    <t>XII</t>
  </si>
  <si>
    <t>Nhiªn LiÖu</t>
  </si>
  <si>
    <t>X¨ng</t>
  </si>
  <si>
    <t>LÝt</t>
  </si>
  <si>
    <t>A92</t>
  </si>
  <si>
    <t>DÇu diezen</t>
  </si>
  <si>
    <t xml:space="preserve"> DÇu háa</t>
  </si>
  <si>
    <t>XIII</t>
  </si>
  <si>
    <t>Vật liệu nước, vật tư lắp đặt nước</t>
  </si>
  <si>
    <t>Ống nhựa Hà Nội</t>
  </si>
  <si>
    <t>4 m</t>
  </si>
  <si>
    <t>¤ng nhùa TiÒn phong PVC</t>
  </si>
  <si>
    <t>Bån n­íc</t>
  </si>
  <si>
    <t>Tan A</t>
  </si>
  <si>
    <t xml:space="preserve">èng l¹nh                               </t>
  </si>
  <si>
    <t xml:space="preserve">èng nãng   </t>
  </si>
  <si>
    <t>Tªn h·ng s¶n xuÊt</t>
  </si>
  <si>
    <t>Cửa hàng Dư Văn Sỹ (TK 5 thị Trấn Chợ Rã)</t>
  </si>
  <si>
    <t>Cửa hàng Mai Lợi( TK 9 thị Trấn Chợ Rã)</t>
  </si>
  <si>
    <t xml:space="preserve"> Cửa Panô kính gỗ nhóm 3</t>
  </si>
  <si>
    <t xml:space="preserve"> C¬ së s¶n xuÊt ®å gç Do·n Xu©n Khu TiÎu khu 3 - ThÞ TrÊn Chî R·</t>
  </si>
  <si>
    <t>Gỗ nhóm 5</t>
  </si>
  <si>
    <t>Cöa khung nh«m mÇu, kÝnh mÇu</t>
  </si>
  <si>
    <t>Cöa khung nh«m mÇu, kÝnh tr¾ng</t>
  </si>
  <si>
    <t>Cöa khung nh«m tr¾ng,kÝnh mÇu</t>
  </si>
  <si>
    <r>
      <t>Ngu</t>
    </r>
    <r>
      <rPr>
        <b/>
        <sz val="12"/>
        <rFont val="Times New Roman"/>
        <family val="1"/>
      </rPr>
      <t>ồ</t>
    </r>
    <r>
      <rPr>
        <b/>
        <sz val="12"/>
        <rFont val=".VnTime"/>
        <family val="2"/>
      </rPr>
      <t>n cung c</t>
    </r>
    <r>
      <rPr>
        <b/>
        <sz val="12"/>
        <rFont val="Times New Roman"/>
        <family val="1"/>
      </rPr>
      <t>ấ</t>
    </r>
    <r>
      <rPr>
        <b/>
        <sz val="12"/>
        <rFont val=".VnTime"/>
        <family val="2"/>
      </rPr>
      <t>p ho</t>
    </r>
    <r>
      <rPr>
        <b/>
        <sz val="12"/>
        <rFont val="Times New Roman"/>
        <family val="1"/>
      </rPr>
      <t>ặ</t>
    </r>
    <r>
      <rPr>
        <b/>
        <sz val="12"/>
        <rFont val=".VnTime"/>
        <family val="2"/>
      </rPr>
      <t>c n</t>
    </r>
    <r>
      <rPr>
        <b/>
        <sz val="12"/>
        <rFont val="Times New Roman"/>
        <family val="1"/>
      </rPr>
      <t>ơ</t>
    </r>
    <r>
      <rPr>
        <b/>
        <sz val="12"/>
        <rFont val=".VnTime"/>
        <family val="2"/>
      </rPr>
      <t>i tiªu th</t>
    </r>
    <r>
      <rPr>
        <b/>
        <sz val="12"/>
        <rFont val="Times New Roman"/>
        <family val="1"/>
      </rPr>
      <t>ụ</t>
    </r>
  </si>
  <si>
    <r>
      <t>Bïi Ngäc TÈu TK4 th</t>
    </r>
    <r>
      <rPr>
        <sz val="12"/>
        <rFont val="Times New Roman"/>
        <family val="1"/>
      </rPr>
      <t>ị</t>
    </r>
    <r>
      <rPr>
        <sz val="12"/>
        <rFont val=".VnTime"/>
        <family val="2"/>
      </rPr>
      <t xml:space="preserve"> tr</t>
    </r>
    <r>
      <rPr>
        <sz val="12"/>
        <rFont val="Times New Roman"/>
        <family val="1"/>
      </rPr>
      <t>ấ</t>
    </r>
    <r>
      <rPr>
        <sz val="12"/>
        <rFont val=".VnTime"/>
        <family val="2"/>
      </rPr>
      <t>n Ch</t>
    </r>
    <r>
      <rPr>
        <sz val="12"/>
        <rFont val="Times New Roman"/>
        <family val="1"/>
      </rPr>
      <t>ợ</t>
    </r>
    <r>
      <rPr>
        <sz val="12"/>
        <rFont val=".VnTime"/>
        <family val="2"/>
      </rPr>
      <t xml:space="preserve"> R· , Ba B</t>
    </r>
    <r>
      <rPr>
        <sz val="12"/>
        <rFont val="Times New Roman"/>
        <family val="1"/>
      </rPr>
      <t>ể</t>
    </r>
    <r>
      <rPr>
        <sz val="12"/>
        <rFont val=".VnTime"/>
        <family val="2"/>
      </rPr>
      <t>)</t>
    </r>
  </si>
  <si>
    <t>Cöa hµng  D­ V¨n Sü TK  5 -ThÞ trÊn Chî R·</t>
  </si>
  <si>
    <r>
      <t>C</t>
    </r>
    <r>
      <rPr>
        <sz val="12"/>
        <rFont val="Arial"/>
        <family val="2"/>
      </rPr>
      <t>ư</t>
    </r>
    <r>
      <rPr>
        <sz val="12"/>
        <rFont val=".VnTime"/>
        <family val="2"/>
      </rPr>
      <t>̉a hàng Ma Thị Luyến TK 8 Thị trÊn - Ch</t>
    </r>
    <r>
      <rPr>
        <sz val="12"/>
        <rFont val="Arial"/>
        <family val="2"/>
      </rPr>
      <t>ơ</t>
    </r>
    <r>
      <rPr>
        <sz val="12"/>
        <rFont val=".VnTime"/>
        <family val="2"/>
      </rPr>
      <t>̣ rã</t>
    </r>
  </si>
  <si>
    <t>Gỗ nhóm 2</t>
  </si>
  <si>
    <t>II</t>
  </si>
  <si>
    <t>XIV</t>
  </si>
  <si>
    <t>Nẹp khuôn cửa</t>
  </si>
  <si>
    <r>
      <t xml:space="preserve">   Lo</t>
    </r>
    <r>
      <rPr>
        <b/>
        <sz val="12"/>
        <rFont val="Times New Roman"/>
        <family val="1"/>
      </rPr>
      <t>ạ</t>
    </r>
    <r>
      <rPr>
        <b/>
        <sz val="12"/>
        <rFont val=".VnTime"/>
        <family val="2"/>
      </rPr>
      <t>i v</t>
    </r>
    <r>
      <rPr>
        <b/>
        <sz val="12"/>
        <rFont val="Times New Roman"/>
        <family val="1"/>
      </rPr>
      <t>ậ</t>
    </r>
    <r>
      <rPr>
        <b/>
        <sz val="12"/>
        <rFont val=".VnTime"/>
        <family val="2"/>
      </rPr>
      <t>t li</t>
    </r>
    <r>
      <rPr>
        <b/>
        <sz val="12"/>
        <rFont val="Times New Roman"/>
        <family val="1"/>
      </rPr>
      <t>ệ</t>
    </r>
    <r>
      <rPr>
        <b/>
        <sz val="12"/>
        <rFont val=".VnTime"/>
        <family val="2"/>
      </rPr>
      <t>u</t>
    </r>
  </si>
  <si>
    <r>
      <t>Đơ</t>
    </r>
    <r>
      <rPr>
        <b/>
        <sz val="12"/>
        <rFont val=".VnTime"/>
        <family val="2"/>
      </rPr>
      <t>n v</t>
    </r>
    <r>
      <rPr>
        <b/>
        <sz val="12"/>
        <rFont val="Times New Roman"/>
        <family val="1"/>
      </rPr>
      <t>ị</t>
    </r>
  </si>
  <si>
    <r>
      <t>Quy c¸ch, tiªu chu</t>
    </r>
    <r>
      <rPr>
        <b/>
        <sz val="12"/>
        <rFont val="Times New Roman"/>
        <family val="1"/>
      </rPr>
      <t>ẩ</t>
    </r>
    <r>
      <rPr>
        <b/>
        <sz val="12"/>
        <rFont val=".VnTime"/>
        <family val="2"/>
      </rPr>
      <t>n k</t>
    </r>
    <r>
      <rPr>
        <b/>
        <sz val="12"/>
        <rFont val="Times New Roman"/>
        <family val="1"/>
      </rPr>
      <t>ỹ</t>
    </r>
    <r>
      <rPr>
        <b/>
        <sz val="12"/>
        <rFont val=".VnTime"/>
        <family val="2"/>
      </rPr>
      <t xml:space="preserve"> thu</t>
    </r>
    <r>
      <rPr>
        <b/>
        <sz val="12"/>
        <rFont val="Times New Roman"/>
        <family val="1"/>
      </rPr>
      <t>ậ</t>
    </r>
    <r>
      <rPr>
        <b/>
        <sz val="12"/>
        <rFont val=".VnTime"/>
        <family val="2"/>
      </rPr>
      <t>t</t>
    </r>
  </si>
  <si>
    <r>
      <t xml:space="preserve">KÝnh mµu </t>
    </r>
    <r>
      <rPr>
        <sz val="12"/>
        <rFont val="Arial"/>
        <family val="2"/>
      </rPr>
      <t>đ</t>
    </r>
    <r>
      <rPr>
        <sz val="12"/>
        <rFont val=".VnTime"/>
        <family val="2"/>
      </rPr>
      <t>¸p c</t>
    </r>
    <r>
      <rPr>
        <sz val="12"/>
        <rFont val="Arial"/>
        <family val="2"/>
      </rPr>
      <t>ầ</t>
    </r>
    <r>
      <rPr>
        <sz val="12"/>
        <rFont val=".VnTime"/>
        <family val="2"/>
      </rPr>
      <t>u</t>
    </r>
  </si>
  <si>
    <r>
      <t xml:space="preserve">KÝnh trang </t>
    </r>
    <r>
      <rPr>
        <sz val="12"/>
        <rFont val="Arial"/>
        <family val="2"/>
      </rPr>
      <t>đ</t>
    </r>
    <r>
      <rPr>
        <sz val="12"/>
        <rFont val=".VnTime"/>
        <family val="2"/>
      </rPr>
      <t>¸p c</t>
    </r>
    <r>
      <rPr>
        <sz val="12"/>
        <rFont val="Arial"/>
        <family val="2"/>
      </rPr>
      <t>ầ</t>
    </r>
    <r>
      <rPr>
        <sz val="12"/>
        <rFont val=".VnTime"/>
        <family val="2"/>
      </rPr>
      <t>u</t>
    </r>
  </si>
  <si>
    <r>
      <t>V</t>
    </r>
    <r>
      <rPr>
        <b/>
        <sz val="14"/>
        <rFont val="Times New Roman"/>
        <family val="1"/>
      </rPr>
      <t>ậ</t>
    </r>
    <r>
      <rPr>
        <b/>
        <sz val="14"/>
        <rFont val=".VnTime"/>
        <family val="2"/>
      </rPr>
      <t>t li</t>
    </r>
    <r>
      <rPr>
        <b/>
        <sz val="14"/>
        <rFont val="Times New Roman"/>
        <family val="1"/>
      </rPr>
      <t>ệ</t>
    </r>
    <r>
      <rPr>
        <b/>
        <sz val="14"/>
        <rFont val=".VnTime"/>
        <family val="2"/>
      </rPr>
      <t xml:space="preserve">u </t>
    </r>
    <r>
      <rPr>
        <b/>
        <sz val="14"/>
        <rFont val="Times New Roman"/>
        <family val="1"/>
      </rPr>
      <t>đ</t>
    </r>
    <r>
      <rPr>
        <b/>
        <sz val="14"/>
        <rFont val=".VnTime"/>
        <family val="2"/>
      </rPr>
      <t>i</t>
    </r>
    <r>
      <rPr>
        <b/>
        <sz val="14"/>
        <rFont val="Times New Roman"/>
        <family val="1"/>
      </rPr>
      <t>ệ</t>
    </r>
    <r>
      <rPr>
        <b/>
        <sz val="14"/>
        <rFont val=".VnTime"/>
        <family val="2"/>
      </rPr>
      <t>n, V</t>
    </r>
    <r>
      <rPr>
        <b/>
        <sz val="14"/>
        <rFont val="Times New Roman"/>
        <family val="1"/>
      </rPr>
      <t>ậ</t>
    </r>
    <r>
      <rPr>
        <b/>
        <sz val="14"/>
        <rFont val=".VnTime"/>
        <family val="2"/>
      </rPr>
      <t>t t</t>
    </r>
    <r>
      <rPr>
        <b/>
        <sz val="14"/>
        <rFont val="Times New Roman"/>
        <family val="1"/>
      </rPr>
      <t>ư</t>
    </r>
    <r>
      <rPr>
        <b/>
        <sz val="14"/>
        <rFont val=".VnTime"/>
        <family val="2"/>
      </rPr>
      <t xml:space="preserve"> l</t>
    </r>
    <r>
      <rPr>
        <b/>
        <sz val="14"/>
        <rFont val="Times New Roman"/>
        <family val="1"/>
      </rPr>
      <t>ắ</t>
    </r>
    <r>
      <rPr>
        <b/>
        <sz val="14"/>
        <rFont val=".VnTime"/>
        <family val="2"/>
      </rPr>
      <t xml:space="preserve">p </t>
    </r>
    <r>
      <rPr>
        <b/>
        <sz val="14"/>
        <rFont val="Times New Roman"/>
        <family val="1"/>
      </rPr>
      <t>đặ</t>
    </r>
    <r>
      <rPr>
        <b/>
        <sz val="14"/>
        <rFont val=".VnTime"/>
        <family val="2"/>
      </rPr>
      <t xml:space="preserve">t </t>
    </r>
    <r>
      <rPr>
        <b/>
        <sz val="14"/>
        <rFont val="Times New Roman"/>
        <family val="1"/>
      </rPr>
      <t>đ</t>
    </r>
    <r>
      <rPr>
        <b/>
        <sz val="14"/>
        <rFont val=".VnTime"/>
        <family val="2"/>
      </rPr>
      <t>i</t>
    </r>
    <r>
      <rPr>
        <b/>
        <sz val="14"/>
        <rFont val="Times New Roman"/>
        <family val="1"/>
      </rPr>
      <t>ệ</t>
    </r>
    <r>
      <rPr>
        <b/>
        <sz val="14"/>
        <rFont val=".VnTime"/>
        <family val="2"/>
      </rPr>
      <t>n</t>
    </r>
  </si>
  <si>
    <t>III</t>
  </si>
  <si>
    <t>XV</t>
  </si>
  <si>
    <t>C¸t x©y dùng</t>
  </si>
  <si>
    <t>C¸t x©y</t>
  </si>
  <si>
    <t>C¸t tr¸t</t>
  </si>
  <si>
    <t>C¸t bª t«ng</t>
  </si>
  <si>
    <t>m3</t>
  </si>
  <si>
    <t>¤ng nhùa  U PVC SINO – C2</t>
  </si>
  <si>
    <t xml:space="preserve">èng nãng  </t>
  </si>
  <si>
    <t xml:space="preserve">èng l¹nh                                </t>
  </si>
  <si>
    <r>
      <t xml:space="preserve">Thép </t>
    </r>
    <r>
      <rPr>
        <sz val="12"/>
        <rFont val=".VnTime"/>
        <family val="2"/>
      </rPr>
      <t>Tisco</t>
    </r>
    <r>
      <rPr>
        <sz val="12"/>
        <rFont val="Times New Roman"/>
        <family val="1"/>
      </rPr>
      <t xml:space="preserve"> </t>
    </r>
  </si>
  <si>
    <r>
      <t>ф</t>
    </r>
    <r>
      <rPr>
        <sz val="12"/>
        <rFont val=".VnTime"/>
        <family val="2"/>
      </rPr>
      <t xml:space="preserve"> 6 - </t>
    </r>
    <r>
      <rPr>
        <sz val="12"/>
        <rFont val="Arial"/>
        <family val="2"/>
      </rPr>
      <t>ф</t>
    </r>
    <r>
      <rPr>
        <sz val="12"/>
        <rFont val=".VnTime"/>
        <family val="2"/>
      </rPr>
      <t xml:space="preserve"> 10</t>
    </r>
  </si>
  <si>
    <r>
      <t>ф</t>
    </r>
    <r>
      <rPr>
        <sz val="12"/>
        <rFont val=".VnTime"/>
        <family val="2"/>
      </rPr>
      <t xml:space="preserve"> 12 - </t>
    </r>
    <r>
      <rPr>
        <sz val="12"/>
        <rFont val="Arial"/>
        <family val="2"/>
      </rPr>
      <t>ф</t>
    </r>
    <r>
      <rPr>
        <sz val="12"/>
        <rFont val=".VnTime"/>
        <family val="2"/>
      </rPr>
      <t xml:space="preserve"> 22</t>
    </r>
  </si>
  <si>
    <r>
      <t>ф</t>
    </r>
    <r>
      <rPr>
        <sz val="12"/>
        <rFont val=".VnTime"/>
        <family val="2"/>
      </rPr>
      <t>110</t>
    </r>
  </si>
  <si>
    <r>
      <t>ф</t>
    </r>
    <r>
      <rPr>
        <sz val="12"/>
        <rFont val=".VnTime"/>
        <family val="2"/>
      </rPr>
      <t>90</t>
    </r>
  </si>
  <si>
    <r>
      <t>ф</t>
    </r>
    <r>
      <rPr>
        <sz val="12"/>
        <rFont val=".VnTime"/>
        <family val="2"/>
      </rPr>
      <t>75</t>
    </r>
  </si>
  <si>
    <r>
      <t>ф</t>
    </r>
    <r>
      <rPr>
        <sz val="12"/>
        <rFont val=".VnTime"/>
        <family val="2"/>
      </rPr>
      <t>60</t>
    </r>
  </si>
  <si>
    <r>
      <t>ф</t>
    </r>
    <r>
      <rPr>
        <sz val="12"/>
        <rFont val=".VnTime"/>
        <family val="2"/>
      </rPr>
      <t>48</t>
    </r>
  </si>
  <si>
    <r>
      <t>ф</t>
    </r>
    <r>
      <rPr>
        <sz val="12"/>
        <rFont val=".VnTime"/>
        <family val="2"/>
      </rPr>
      <t>42</t>
    </r>
  </si>
  <si>
    <r>
      <t>ф</t>
    </r>
    <r>
      <rPr>
        <sz val="12"/>
        <rFont val=".VnTime"/>
        <family val="2"/>
      </rPr>
      <t>34</t>
    </r>
  </si>
  <si>
    <r>
      <t>ф</t>
    </r>
    <r>
      <rPr>
        <sz val="12"/>
        <rFont val=".VnTime"/>
        <family val="2"/>
      </rPr>
      <t>27</t>
    </r>
  </si>
  <si>
    <r>
      <t>ф</t>
    </r>
    <r>
      <rPr>
        <sz val="12"/>
        <rFont val=".VnTime"/>
        <family val="2"/>
      </rPr>
      <t>21</t>
    </r>
  </si>
  <si>
    <r>
      <t>ф</t>
    </r>
    <r>
      <rPr>
        <sz val="12"/>
        <rFont val=".VnTime"/>
        <family val="2"/>
      </rPr>
      <t>21 dÇy 1,5</t>
    </r>
  </si>
  <si>
    <r>
      <t>ф</t>
    </r>
    <r>
      <rPr>
        <sz val="12"/>
        <rFont val=".VnTime"/>
        <family val="2"/>
      </rPr>
      <t>27dÇy 1,6</t>
    </r>
  </si>
  <si>
    <r>
      <t>ф</t>
    </r>
    <r>
      <rPr>
        <sz val="12"/>
        <rFont val=".VnTime"/>
        <family val="2"/>
      </rPr>
      <t>34 dÇy 1,7</t>
    </r>
  </si>
  <si>
    <r>
      <t>ф</t>
    </r>
    <r>
      <rPr>
        <sz val="12"/>
        <rFont val=".VnTime"/>
        <family val="2"/>
      </rPr>
      <t>42dÇy 1,8</t>
    </r>
  </si>
  <si>
    <r>
      <t>ф</t>
    </r>
    <r>
      <rPr>
        <sz val="12"/>
        <rFont val=".VnTime"/>
        <family val="2"/>
      </rPr>
      <t>48 dÇy 2,0</t>
    </r>
  </si>
  <si>
    <r>
      <t>ф</t>
    </r>
    <r>
      <rPr>
        <sz val="12"/>
        <rFont val=".VnTime"/>
        <family val="2"/>
      </rPr>
      <t>60 dÇy 2,0 mm</t>
    </r>
  </si>
  <si>
    <r>
      <t>ф</t>
    </r>
    <r>
      <rPr>
        <sz val="12"/>
        <rFont val=".VnTime"/>
        <family val="2"/>
      </rPr>
      <t>75dµy 2,2</t>
    </r>
  </si>
  <si>
    <r>
      <t>ф</t>
    </r>
    <r>
      <rPr>
        <sz val="12"/>
        <rFont val=".VnTime"/>
        <family val="2"/>
      </rPr>
      <t>90 dµy 2,2</t>
    </r>
  </si>
  <si>
    <r>
      <t>ф</t>
    </r>
    <r>
      <rPr>
        <sz val="12"/>
        <rFont val=".VnTime"/>
        <family val="2"/>
      </rPr>
      <t>110 dµy 2,7</t>
    </r>
  </si>
  <si>
    <r>
      <t>ф</t>
    </r>
    <r>
      <rPr>
        <sz val="12"/>
        <rFont val=".VnTime"/>
        <family val="2"/>
      </rPr>
      <t>125 dµy 3,1</t>
    </r>
  </si>
  <si>
    <r>
      <t>ф</t>
    </r>
    <r>
      <rPr>
        <sz val="12"/>
        <rFont val=".VnTime"/>
        <family val="2"/>
      </rPr>
      <t>140 dµy 3,5</t>
    </r>
  </si>
  <si>
    <r>
      <t>ф</t>
    </r>
    <r>
      <rPr>
        <sz val="12"/>
        <rFont val=".VnTime"/>
        <family val="2"/>
      </rPr>
      <t>160 dµy 4,0</t>
    </r>
  </si>
  <si>
    <r>
      <t>ф</t>
    </r>
    <r>
      <rPr>
        <sz val="12"/>
        <rFont val=".VnTime"/>
        <family val="2"/>
      </rPr>
      <t>200 dµy 4,9</t>
    </r>
  </si>
  <si>
    <r>
      <t>ф</t>
    </r>
    <r>
      <rPr>
        <sz val="12"/>
        <rFont val=".VnTime"/>
        <family val="2"/>
      </rPr>
      <t>250 dµy 6,2</t>
    </r>
  </si>
  <si>
    <r>
      <t>ф</t>
    </r>
    <r>
      <rPr>
        <sz val="12"/>
        <rFont val=".VnTime"/>
        <family val="2"/>
      </rPr>
      <t>315 dµy 5,0</t>
    </r>
  </si>
  <si>
    <r>
      <t>ф</t>
    </r>
    <r>
      <rPr>
        <sz val="12"/>
        <rFont val=".VnTime"/>
        <family val="2"/>
      </rPr>
      <t>21 dµy 1,8</t>
    </r>
  </si>
  <si>
    <r>
      <t>è</t>
    </r>
    <r>
      <rPr>
        <sz val="12"/>
        <rFont val=".VnTime"/>
        <family val="2"/>
      </rPr>
      <t>ng nhùa  U PVC SINO – C2 èng l¹nh</t>
    </r>
  </si>
  <si>
    <r>
      <t>ф</t>
    </r>
    <r>
      <rPr>
        <sz val="12"/>
        <rFont val=".VnTime"/>
        <family val="2"/>
      </rPr>
      <t>27dµy 2,0</t>
    </r>
  </si>
  <si>
    <r>
      <t>ф</t>
    </r>
    <r>
      <rPr>
        <sz val="12"/>
        <rFont val=".VnTime"/>
        <family val="2"/>
      </rPr>
      <t>34 dµy 2,0</t>
    </r>
  </si>
  <si>
    <r>
      <t>ф</t>
    </r>
    <r>
      <rPr>
        <sz val="12"/>
        <rFont val=".VnTime"/>
        <family val="2"/>
      </rPr>
      <t>42 dµy 2,1</t>
    </r>
  </si>
  <si>
    <r>
      <t>ф</t>
    </r>
    <r>
      <rPr>
        <sz val="12"/>
        <rFont val=".VnTime"/>
        <family val="2"/>
      </rPr>
      <t>48 dµy 2,4</t>
    </r>
  </si>
  <si>
    <r>
      <t>ф</t>
    </r>
    <r>
      <rPr>
        <sz val="12"/>
        <rFont val=".VnTime"/>
        <family val="2"/>
      </rPr>
      <t>60 dµy 2,4</t>
    </r>
  </si>
  <si>
    <r>
      <t>ф</t>
    </r>
    <r>
      <rPr>
        <sz val="12"/>
        <rFont val=".VnTime"/>
        <family val="2"/>
      </rPr>
      <t>75 dµy 2,9</t>
    </r>
  </si>
  <si>
    <r>
      <t>ф</t>
    </r>
    <r>
      <rPr>
        <sz val="12"/>
        <rFont val=".VnTime"/>
        <family val="2"/>
      </rPr>
      <t>90 d©y 2,9</t>
    </r>
  </si>
  <si>
    <r>
      <t>ф</t>
    </r>
    <r>
      <rPr>
        <sz val="12"/>
        <rFont val=".VnTime"/>
        <family val="2"/>
      </rPr>
      <t>110 dÇy 3,2</t>
    </r>
  </si>
  <si>
    <r>
      <t>ф</t>
    </r>
    <r>
      <rPr>
        <sz val="12"/>
        <rFont val=".VnTime"/>
        <family val="2"/>
      </rPr>
      <t>125 dÇy 3,7</t>
    </r>
  </si>
  <si>
    <r>
      <t>ф</t>
    </r>
    <r>
      <rPr>
        <sz val="12"/>
        <rFont val=".VnTime"/>
        <family val="2"/>
      </rPr>
      <t>140 dÇy 4,1</t>
    </r>
  </si>
  <si>
    <r>
      <t>ф</t>
    </r>
    <r>
      <rPr>
        <sz val="12"/>
        <rFont val=".VnTime"/>
        <family val="2"/>
      </rPr>
      <t>160 dÇy 4,7</t>
    </r>
  </si>
  <si>
    <r>
      <t>ф</t>
    </r>
    <r>
      <rPr>
        <sz val="12"/>
        <rFont val=".VnTime"/>
        <family val="2"/>
      </rPr>
      <t>200 dÇy 5,9</t>
    </r>
  </si>
  <si>
    <r>
      <t>ф</t>
    </r>
    <r>
      <rPr>
        <sz val="12"/>
        <rFont val=".VnTime"/>
        <family val="2"/>
      </rPr>
      <t>250 dÇy 7,3</t>
    </r>
  </si>
  <si>
    <r>
      <t>ф</t>
    </r>
    <r>
      <rPr>
        <sz val="12"/>
        <rFont val=".VnTime"/>
        <family val="2"/>
      </rPr>
      <t>315 dÇy 9,2</t>
    </r>
  </si>
  <si>
    <r>
      <t>ф</t>
    </r>
    <r>
      <rPr>
        <sz val="12"/>
        <rFont val=".VnTime"/>
        <family val="2"/>
      </rPr>
      <t xml:space="preserve"> 20 dÇy: 2,3</t>
    </r>
  </si>
  <si>
    <r>
      <t>ф</t>
    </r>
    <r>
      <rPr>
        <sz val="12"/>
        <rFont val=".VnTime"/>
        <family val="2"/>
      </rPr>
      <t xml:space="preserve"> 20 dÇy: 3,4 </t>
    </r>
  </si>
  <si>
    <r>
      <t>ф</t>
    </r>
    <r>
      <rPr>
        <sz val="12"/>
        <rFont val=".VnTime"/>
        <family val="2"/>
      </rPr>
      <t xml:space="preserve"> 25 dÇy: 2,5 </t>
    </r>
  </si>
  <si>
    <r>
      <t>ф</t>
    </r>
    <r>
      <rPr>
        <sz val="12"/>
        <rFont val=".VnTime"/>
        <family val="2"/>
      </rPr>
      <t xml:space="preserve"> 25 dÇy: 4,2 </t>
    </r>
  </si>
  <si>
    <r>
      <t>ф</t>
    </r>
    <r>
      <rPr>
        <sz val="12"/>
        <rFont val=".VnTime"/>
        <family val="2"/>
      </rPr>
      <t xml:space="preserve"> 32 dÇy: 3,9 </t>
    </r>
  </si>
  <si>
    <r>
      <t>ф</t>
    </r>
    <r>
      <rPr>
        <sz val="12"/>
        <rFont val=".VnTime"/>
        <family val="2"/>
      </rPr>
      <t xml:space="preserve"> 32 dÇy: 5,4 </t>
    </r>
  </si>
  <si>
    <r>
      <t>ф</t>
    </r>
    <r>
      <rPr>
        <sz val="12"/>
        <rFont val=".VnTime"/>
        <family val="2"/>
      </rPr>
      <t xml:space="preserve"> 40 dÇy: 3,7 </t>
    </r>
  </si>
  <si>
    <r>
      <t>ф</t>
    </r>
    <r>
      <rPr>
        <sz val="11"/>
        <rFont val=".VnTime"/>
        <family val="2"/>
      </rPr>
      <t xml:space="preserve"> 40 dÇy: 6,7 </t>
    </r>
    <r>
      <rPr>
        <sz val="12"/>
        <rFont val=".VnTime"/>
        <family val="2"/>
      </rPr>
      <t>mm</t>
    </r>
  </si>
  <si>
    <t>Cty cæ phÇn §T &amp;TM, TK7 Thị trấn - Chợ Rã</t>
  </si>
  <si>
    <t>Của hàng Mai Lợi TK9-Thị trấn Chợ Rã</t>
  </si>
  <si>
    <t xml:space="preserve"> - Khuôn cửa đơn</t>
  </si>
  <si>
    <t>èng nhùa  U PVC SINO – C2</t>
  </si>
  <si>
    <r>
      <t>m</t>
    </r>
    <r>
      <rPr>
        <vertAlign val="superscript"/>
        <sz val="12"/>
        <rFont val=".VnTime"/>
        <family val="2"/>
      </rPr>
      <t>3</t>
    </r>
  </si>
  <si>
    <r>
      <t>m</t>
    </r>
    <r>
      <rPr>
        <vertAlign val="superscript"/>
        <sz val="12"/>
        <rFont val=".VnTime"/>
        <family val="2"/>
      </rPr>
      <t>2</t>
    </r>
  </si>
  <si>
    <r>
      <t xml:space="preserve">m </t>
    </r>
    <r>
      <rPr>
        <vertAlign val="superscript"/>
        <sz val="12"/>
        <rFont val="Times New Roman"/>
        <family val="1"/>
      </rPr>
      <t>2</t>
    </r>
  </si>
  <si>
    <t>èng nhùa</t>
  </si>
  <si>
    <t>IX</t>
  </si>
  <si>
    <t>XVi</t>
  </si>
  <si>
    <t>B×nh n­íc nãng</t>
  </si>
  <si>
    <t>XVII</t>
  </si>
  <si>
    <t xml:space="preserve">BÖ xÝ </t>
  </si>
  <si>
    <t>XVIII</t>
  </si>
  <si>
    <t>Cơ sở SX ông Vũ Đình Trinh ( TK 3-TT Chợ Rã, Ba Bể)</t>
  </si>
  <si>
    <t>XIX</t>
  </si>
  <si>
    <t>ChËu röa</t>
  </si>
  <si>
    <t>DNTN ViÖt Anh (T¹i má ®¸ Lñng §iÕc, Bµnh Tr¹ch)</t>
  </si>
  <si>
    <t xml:space="preserve">Ghi chó </t>
  </si>
  <si>
    <t>Gi¸ ®· bao gåm thuÕ tµi nguyªn, thuÕ GTGT, phÝ m«i tr­êng, tiÒn cÊp quyÒn khai th¸c, c«ng bèc xóc lªn xe</t>
  </si>
  <si>
    <t>Cửa hàng Mai Lợi TK9 - TT Chợ Rã</t>
  </si>
  <si>
    <t>Cửa hàng Dư Văn Sỹ tk5- TT Chợ Rã</t>
  </si>
  <si>
    <r>
      <t xml:space="preserve">  Gi¸  (</t>
    </r>
    <r>
      <rPr>
        <i/>
        <sz val="12"/>
        <rFont val=".VnTime"/>
        <family val="2"/>
      </rPr>
      <t>®· cã thuÕ )</t>
    </r>
  </si>
  <si>
    <t>HTX S«ng N¨ng (TK10, thÞ trÊn Chî R·, huyÖn Ba BÓ)</t>
  </si>
  <si>
    <t>Tháng  02  năm 2014</t>
  </si>
  <si>
    <t xml:space="preserve">                 Kèm theo văn bản số         /SXD-KTTH   ngày     tháng  02 năm 2014 của  </t>
  </si>
  <si>
    <t xml:space="preserve">                                                                                     Sở Xây dựng Bắc Kạn </t>
  </si>
  <si>
    <t>Phụ lục  06</t>
  </si>
  <si>
    <t>CÔNG BỐ GIÁ VẬT LIỆU XÂY DỰNG HUYỆN BA BỂ</t>
  </si>
  <si>
    <t>Phụ lục  05</t>
  </si>
  <si>
    <t>CÔNG BỐ GIÁ VẬT LIỆU XÂY DỰNG HUYỆN CHỢ ĐỒN</t>
  </si>
  <si>
    <t xml:space="preserve">                                                                                                                Đơn vị:     Đồng</t>
  </si>
  <si>
    <t>Loại vật liệu</t>
  </si>
  <si>
    <t>Đơn vị</t>
  </si>
  <si>
    <t>Quy cách, tiêu chuẩn kỹ thuật</t>
  </si>
  <si>
    <t>Tên hãng sản xuất</t>
  </si>
  <si>
    <r>
      <t xml:space="preserve">Giá  
</t>
    </r>
    <r>
      <rPr>
        <i/>
        <sz val="10"/>
        <color indexed="8"/>
        <rFont val="Times New Roman"/>
        <family val="1"/>
      </rPr>
      <t>( đã có thuế)</t>
    </r>
  </si>
  <si>
    <t>Nguồn cung cấp hoặc nơi tiêu thụ</t>
  </si>
  <si>
    <t>Cát, sỏi</t>
  </si>
  <si>
    <t>Cát mịn  (Cát trát)</t>
  </si>
  <si>
    <t>ML = 0,7-1,4</t>
  </si>
  <si>
    <t>Đồng Lạc, Quảng Bạch, Phương Viên, Đông Viên</t>
  </si>
  <si>
    <t>Cát mịn (cát xây)</t>
  </si>
  <si>
    <t>ML = 1,5-2,0</t>
  </si>
  <si>
    <t>Cát vàng ( cát bê tông)</t>
  </si>
  <si>
    <t>ML &gt;2</t>
  </si>
  <si>
    <t>Công ty TNHH TM Đồng Nam -TT Bằng Lũng</t>
  </si>
  <si>
    <t>Gạch xây</t>
  </si>
  <si>
    <t>loại I 6,5x10,5x22</t>
  </si>
  <si>
    <t>Cớ sở XS Nguyễn Hoàng Nghĩa Thôn Nà Pa-Đồng Lạc</t>
  </si>
  <si>
    <t>DNTN Trường Giang , thị trấn Bằng Lũng, huyện Chợ Đồn</t>
  </si>
  <si>
    <t>Doanh Nghiệp tư nhân Hoàn Chi xã Ngọc Phái</t>
  </si>
  <si>
    <t xml:space="preserve">Gỗ cốp pha </t>
  </si>
  <si>
    <t>Gỗ đà, nẹp, giằng chống, cầu, sàn công tác….</t>
  </si>
  <si>
    <t>Cửa gỗ</t>
  </si>
  <si>
    <t>Nhóm V</t>
  </si>
  <si>
    <t>Gỗ  khuôn</t>
  </si>
  <si>
    <t>4.1</t>
  </si>
  <si>
    <t>nhóm IV</t>
  </si>
  <si>
    <t>4.2</t>
  </si>
  <si>
    <t>4.3</t>
  </si>
  <si>
    <t xml:space="preserve"> - Cửa gỗ Panô đặc</t>
  </si>
  <si>
    <t xml:space="preserve"> - Cửa gỗ Panô kính</t>
  </si>
  <si>
    <t xml:space="preserve"> - Cửa gỗ Panô chớp</t>
  </si>
  <si>
    <t>Phào gỗ</t>
  </si>
  <si>
    <t>nhóm IV-V</t>
  </si>
  <si>
    <t>Thép xây dựng</t>
  </si>
  <si>
    <t>Của hàng ông Phương tổ 9 TT Bằng Lũng</t>
  </si>
  <si>
    <t>Dây thép buộc mạ kẽm 1mm</t>
  </si>
  <si>
    <t>Thép Nam Định</t>
  </si>
  <si>
    <t>Dây thép mạ kẽm D3mm</t>
  </si>
  <si>
    <t>Thép hình  các loại</t>
  </si>
  <si>
    <t>Đã gia công</t>
  </si>
  <si>
    <t>TISCO</t>
  </si>
  <si>
    <t>Thép tròn</t>
  </si>
  <si>
    <t>D6-8</t>
  </si>
  <si>
    <t>cây</t>
  </si>
  <si>
    <t>D10</t>
  </si>
  <si>
    <t>Thép trơn</t>
  </si>
  <si>
    <t>D8</t>
  </si>
  <si>
    <t>Xen hoa sắt đặc các loại</t>
  </si>
  <si>
    <t>Thép tấm các loại</t>
  </si>
  <si>
    <t>..</t>
  </si>
  <si>
    <t>Gạch lát</t>
  </si>
  <si>
    <t>Hộp 6
 viên</t>
  </si>
  <si>
    <t>300x300</t>
  </si>
  <si>
    <t>Prime</t>
  </si>
  <si>
    <t>400x400</t>
  </si>
  <si>
    <t>Gạch ốp chân tường</t>
  </si>
  <si>
    <t>Hộp</t>
  </si>
  <si>
    <t>12x40</t>
  </si>
  <si>
    <t>12x50</t>
  </si>
  <si>
    <t>Gạch chống trơn</t>
  </si>
  <si>
    <t>25x25</t>
  </si>
  <si>
    <t>30x30</t>
  </si>
  <si>
    <t>Vật tư nước</t>
  </si>
  <si>
    <t>Cút hàn nhiệt</t>
  </si>
  <si>
    <t>cái</t>
  </si>
  <si>
    <t>Ф110</t>
  </si>
  <si>
    <t>Cơ sở bán lẻ ông Phạm Văn Công- thị trấn Bằng Lũng (đối diện cổng chợ)</t>
  </si>
  <si>
    <t>Ф90</t>
  </si>
  <si>
    <t>Ф76</t>
  </si>
  <si>
    <t>Ф48</t>
  </si>
  <si>
    <t>Ф42</t>
  </si>
  <si>
    <t>Ф34</t>
  </si>
  <si>
    <t>Ф27</t>
  </si>
  <si>
    <t>Ф21</t>
  </si>
  <si>
    <t>Ф60</t>
  </si>
  <si>
    <t>ống nhựa Tiền Phong</t>
  </si>
  <si>
    <t>Ф75</t>
  </si>
  <si>
    <t>Quang Sơn</t>
  </si>
  <si>
    <t>La Hiên</t>
  </si>
  <si>
    <t>Xi măng trắng</t>
  </si>
  <si>
    <t>Hải Phòng</t>
  </si>
  <si>
    <t>Đinh các loại</t>
  </si>
  <si>
    <t>3-4cm</t>
  </si>
  <si>
    <t>5-7cm</t>
  </si>
  <si>
    <t>10-15cm</t>
  </si>
  <si>
    <t>Tấm phibrôximăng</t>
  </si>
  <si>
    <t>Tấm</t>
  </si>
  <si>
    <t>dài 1,5m</t>
  </si>
  <si>
    <t>Đông Anh</t>
  </si>
  <si>
    <t>Công ty TNHH TM Đồng 
Nam -TT Bằng Lũng</t>
  </si>
  <si>
    <t>dài1,5 m</t>
  </si>
  <si>
    <t>Thái nguyên</t>
  </si>
  <si>
    <t>Phụ lục  04</t>
  </si>
  <si>
    <t>CÔNG BỐ GIÁ VẬT LIỆU XÂY DỰNG HUYỆN PÁC NẶM</t>
  </si>
  <si>
    <t>Giá bán (gồm cả thuế VAT)</t>
  </si>
  <si>
    <t>Nguồn cung cấp</t>
  </si>
  <si>
    <t xml:space="preserve"> Đá xây dựng</t>
  </si>
  <si>
    <t>Cơ sở sản xuất</t>
  </si>
  <si>
    <t>Bó Lục- Bộc Bố</t>
  </si>
  <si>
    <t>Đá dăm</t>
  </si>
  <si>
    <t>0,5x1</t>
  </si>
  <si>
    <t>1x2</t>
  </si>
  <si>
    <t>2x4</t>
  </si>
  <si>
    <t>4x6</t>
  </si>
  <si>
    <t>Kéo Pựt- Nhạn Môn</t>
  </si>
  <si>
    <t xml:space="preserve"> Gạch xây</t>
  </si>
  <si>
    <t>Gạch chỉ loại A</t>
  </si>
  <si>
    <t>( 6,5x10,5x22)</t>
  </si>
  <si>
    <t>Lê Văn Hưng- Nà Nghè- Bộc Bố</t>
  </si>
  <si>
    <t>Gạch chỉ</t>
  </si>
  <si>
    <t>Loại B ( 6,5x10,5x22)</t>
  </si>
  <si>
    <t>Gạch vỡ</t>
  </si>
  <si>
    <t xml:space="preserve"> Gỗ xây dựng</t>
  </si>
  <si>
    <t>Khuôn cửa đơn gỗ nhóm 3</t>
  </si>
  <si>
    <t>120x70</t>
  </si>
  <si>
    <t>Xưởng mộc Vũ Quân- thôn Nà Lẹng- xã Bộc Bố</t>
  </si>
  <si>
    <t>140x70</t>
  </si>
  <si>
    <t xml:space="preserve">Khuôn cửa kép gỗ nhóm 3 </t>
  </si>
  <si>
    <t>250x60; 250x70</t>
  </si>
  <si>
    <t>Cửa panô đặc gỗ nhóm 3</t>
  </si>
  <si>
    <t>Cửa panô kính đáp cầu (5mm) gỗ N3</t>
  </si>
  <si>
    <t>Nẹp khuôn cửa gỗ nhóm 3</t>
  </si>
  <si>
    <t>Phào góc gỗ nhóm 3</t>
  </si>
  <si>
    <t>Khuôn cửa đơn gỗ nhóm 4</t>
  </si>
  <si>
    <t xml:space="preserve">Khuôn cửa kép gỗ nhóm 4 </t>
  </si>
  <si>
    <t>250x70</t>
  </si>
  <si>
    <t>Cửa panô đặc gỗ nhóm 4</t>
  </si>
  <si>
    <t>Cửa panô kính đáp cầu (5mm) gỗ N4</t>
  </si>
  <si>
    <t>Phào góc gỗ nhóm 4</t>
  </si>
  <si>
    <t>Gỗ ván, cốp pha gỗ (nhóm 6-7)</t>
  </si>
  <si>
    <t xml:space="preserve"> Thép xây dựng</t>
  </si>
  <si>
    <t>Cửa hàng cung cấp</t>
  </si>
  <si>
    <r>
      <t xml:space="preserve">Thép buộc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= 1mm</t>
    </r>
  </si>
  <si>
    <t>Thái Nguyên</t>
  </si>
  <si>
    <t>CHVLXD Thân Mận-Nà Coóc-Bộc Bố</t>
  </si>
  <si>
    <r>
      <t xml:space="preserve">Dây thép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= 3mm</t>
    </r>
  </si>
  <si>
    <t>CHVLXD Thức Thời-Nà Coóc-Bộc Bố</t>
  </si>
  <si>
    <t>CHVLXD Toản Chinh- Đông Lẻo- Bộc Bố</t>
  </si>
  <si>
    <t>Thép dây, thép cây:</t>
  </si>
  <si>
    <r>
      <t>F</t>
    </r>
    <r>
      <rPr>
        <sz val="12"/>
        <rFont val="Times New Roman"/>
        <family val="1"/>
      </rPr>
      <t xml:space="preserve">6-T;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8-T</t>
    </r>
  </si>
  <si>
    <t>CT3</t>
  </si>
  <si>
    <r>
      <t>F</t>
    </r>
    <r>
      <rPr>
        <sz val="12"/>
        <rFont val="Times New Roman"/>
        <family val="1"/>
      </rPr>
      <t xml:space="preserve">8 gai,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9 gai</t>
    </r>
  </si>
  <si>
    <t>SD295A</t>
  </si>
  <si>
    <r>
      <t>F</t>
    </r>
    <r>
      <rPr>
        <sz val="12"/>
        <rFont val="Times New Roman"/>
        <family val="1"/>
      </rPr>
      <t>10-T</t>
    </r>
  </si>
  <si>
    <t>CT5; SD295A</t>
  </si>
  <si>
    <r>
      <t>F</t>
    </r>
    <r>
      <rPr>
        <sz val="12"/>
        <rFont val="Times New Roman"/>
        <family val="1"/>
      </rPr>
      <t>10 gai</t>
    </r>
  </si>
  <si>
    <t>SD390, SD490</t>
  </si>
  <si>
    <r>
      <t>F</t>
    </r>
    <r>
      <rPr>
        <sz val="12"/>
        <rFont val="Times New Roman"/>
        <family val="1"/>
      </rPr>
      <t xml:space="preserve">14 -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>18</t>
    </r>
  </si>
  <si>
    <t>Việt-Sing</t>
  </si>
  <si>
    <t>Thép hình:</t>
  </si>
  <si>
    <t>Vuông (12x12,14x14)</t>
  </si>
  <si>
    <t>V (50x50x3)</t>
  </si>
  <si>
    <t>Thép vuông đặc</t>
  </si>
  <si>
    <t>12x12</t>
  </si>
  <si>
    <t>CHVLXD Thảo Thuận Đông Lẻo -Bộc Bố</t>
  </si>
  <si>
    <t xml:space="preserve"> Gạch lát</t>
  </si>
  <si>
    <t>Gạch ốp tường</t>
  </si>
  <si>
    <t>25x40</t>
  </si>
  <si>
    <t>Việt Anh</t>
  </si>
  <si>
    <t>CHVLXD Toản Chinh-Đông Lẻo-Bộc Bố</t>
  </si>
  <si>
    <t>Gạch lát chống trơn</t>
  </si>
  <si>
    <t>Gạch lát nền</t>
  </si>
  <si>
    <t>40x40</t>
  </si>
  <si>
    <t>50x50</t>
  </si>
  <si>
    <t xml:space="preserve">Gạch thẻ </t>
  </si>
  <si>
    <t>10x30</t>
  </si>
  <si>
    <t>Hạ Long</t>
  </si>
  <si>
    <t>PRIME</t>
  </si>
  <si>
    <t>Gạch lát nền nung đỏ</t>
  </si>
  <si>
    <t>Quảng Ninh</t>
  </si>
  <si>
    <t xml:space="preserve"> Xi măng</t>
  </si>
  <si>
    <t>PC30</t>
  </si>
  <si>
    <t>Hoàng Thạch</t>
  </si>
  <si>
    <t>CHVLXD Toản Chinh- Đông Lẻo-Bộc Bố</t>
  </si>
  <si>
    <t xml:space="preserve">Xi măng </t>
  </si>
  <si>
    <t>Xi măng trắng ATA</t>
  </si>
  <si>
    <t>ATAPAINT</t>
  </si>
  <si>
    <t>PROMA</t>
  </si>
  <si>
    <t>Thái Bình</t>
  </si>
  <si>
    <t>Đinh</t>
  </si>
  <si>
    <t xml:space="preserve">Đinh </t>
  </si>
  <si>
    <t>Các loại</t>
  </si>
  <si>
    <t>Từ 1- 12cm</t>
  </si>
  <si>
    <t>Đinh vít</t>
  </si>
  <si>
    <t>Từ 1- 8cm</t>
  </si>
  <si>
    <t xml:space="preserve"> Sơn trang trí</t>
  </si>
  <si>
    <t>Sơn gỗ</t>
  </si>
  <si>
    <t>lọ</t>
  </si>
  <si>
    <t>0,1 kg</t>
  </si>
  <si>
    <t>Việt Tiệp</t>
  </si>
  <si>
    <t>0,3 kg</t>
  </si>
  <si>
    <t>0,8 kg</t>
  </si>
  <si>
    <t>3 kg</t>
  </si>
  <si>
    <r>
      <t xml:space="preserve">Bột bả nội thất </t>
    </r>
    <r>
      <rPr>
        <i/>
        <sz val="12"/>
        <rFont val="Times New Roman"/>
        <family val="1"/>
      </rPr>
      <t>(Cao cấp)</t>
    </r>
  </si>
  <si>
    <t>bao</t>
  </si>
  <si>
    <t>40 kg</t>
  </si>
  <si>
    <t>VAKIA</t>
  </si>
  <si>
    <t>CHVLXD Hoàng Long- Nà Coóc-Bộc Bố</t>
  </si>
  <si>
    <r>
      <t xml:space="preserve">Bột bả chống thấm </t>
    </r>
    <r>
      <rPr>
        <i/>
        <sz val="12"/>
        <rFont val="Times New Roman"/>
        <family val="1"/>
      </rPr>
      <t>(Ngoại thất cao cấp)</t>
    </r>
  </si>
  <si>
    <r>
      <t xml:space="preserve">Sơn nội thất cao cấp mịn </t>
    </r>
    <r>
      <rPr>
        <i/>
        <sz val="12"/>
        <rFont val="Times New Roman"/>
        <family val="1"/>
      </rPr>
      <t>(Máng sơn siêu mịn)</t>
    </r>
  </si>
  <si>
    <t>thùng</t>
  </si>
  <si>
    <t>18 lít</t>
  </si>
  <si>
    <t>VAKIA - S300</t>
  </si>
  <si>
    <t>lon</t>
  </si>
  <si>
    <t>5 lít</t>
  </si>
  <si>
    <r>
      <t xml:space="preserve">Sơn mờ nội thất cao cấp </t>
    </r>
    <r>
      <rPr>
        <i/>
        <sz val="12"/>
        <rFont val="Times New Roman"/>
        <family val="1"/>
      </rPr>
      <t>(Chống nấm mốc)</t>
    </r>
  </si>
  <si>
    <t>VAKIA - Pro</t>
  </si>
  <si>
    <t>Sơn nội thất cao cấp siêu trắng</t>
  </si>
  <si>
    <t>VAKIA Supper White</t>
  </si>
  <si>
    <t>Sơn nội thất cao cấp siêu bóng</t>
  </si>
  <si>
    <t>VAKIA - S500</t>
  </si>
  <si>
    <t>1 lít</t>
  </si>
  <si>
    <t>Sơn ngoại thất cao cấp mịn</t>
  </si>
  <si>
    <t>VAKIA - E600</t>
  </si>
  <si>
    <t>Chống thấm màu ngoại thất</t>
  </si>
  <si>
    <t>VAKIA - E700</t>
  </si>
  <si>
    <t>Sơn bóng ngoại thất siêu hạng</t>
  </si>
  <si>
    <t>VAKIA - E800 Supper nano</t>
  </si>
  <si>
    <r>
      <t xml:space="preserve">Sơn lót kháng kiềm </t>
    </r>
    <r>
      <rPr>
        <i/>
        <sz val="12"/>
        <rFont val="Times New Roman"/>
        <family val="1"/>
      </rPr>
      <t>(nội thất cao cấp)</t>
    </r>
  </si>
  <si>
    <t>VAKIA - Sealer V901</t>
  </si>
  <si>
    <r>
      <t xml:space="preserve">Sơn lót kháng kiềm </t>
    </r>
    <r>
      <rPr>
        <i/>
        <sz val="12"/>
        <rFont val="Times New Roman"/>
        <family val="1"/>
      </rPr>
      <t>(ngoại thất cao cấp)</t>
    </r>
  </si>
  <si>
    <t>VAKIA - Sealer V902</t>
  </si>
  <si>
    <t>Chống thấm co giãn trộn xi măng</t>
  </si>
  <si>
    <t>20 kg</t>
  </si>
  <si>
    <t>VAKIA - VP 11A</t>
  </si>
  <si>
    <t>5 kg</t>
  </si>
  <si>
    <t xml:space="preserve"> Vật liệu bao che</t>
  </si>
  <si>
    <t>Tấm lợp nhựa SCC</t>
  </si>
  <si>
    <t>tấm</t>
  </si>
  <si>
    <t>90x120</t>
  </si>
  <si>
    <t>Hà Nội</t>
  </si>
  <si>
    <t>Cửa nhựa Đài Loan</t>
  </si>
  <si>
    <t>Cửa</t>
  </si>
  <si>
    <t>80x180</t>
  </si>
  <si>
    <t>Đài Loan</t>
  </si>
  <si>
    <t xml:space="preserve">Cửa kính khung nhôm sơn tĩnh điện </t>
  </si>
  <si>
    <t>kính dày 5mm</t>
  </si>
  <si>
    <t>kính đáp cầu</t>
  </si>
  <si>
    <t>CHVLXD Ánh Mạnh-Đông Lẻo-Bộc Bố</t>
  </si>
  <si>
    <t>Tôn hoa sen LD</t>
  </si>
  <si>
    <t>0,42mm</t>
  </si>
  <si>
    <t>LD</t>
  </si>
  <si>
    <t>Ngói</t>
  </si>
  <si>
    <t>viên</t>
  </si>
  <si>
    <t xml:space="preserve"> Vật liệu điện, vật tư lắp đặt điện</t>
  </si>
  <si>
    <t>Dây điện</t>
  </si>
  <si>
    <t>2x0,5mm</t>
  </si>
  <si>
    <t>TATRUPHA</t>
  </si>
  <si>
    <t>CHVLXD Thân Mận Nà Coóc-Bộc Bố</t>
  </si>
  <si>
    <t>2x2,5mm</t>
  </si>
  <si>
    <t>2x4mm</t>
  </si>
  <si>
    <t>2x0,7mm</t>
  </si>
  <si>
    <t>Trần Phú</t>
  </si>
  <si>
    <t>2x1,5mm</t>
  </si>
  <si>
    <t>2x6mm</t>
  </si>
  <si>
    <t>Áptomat nổi</t>
  </si>
  <si>
    <t>15A; 20A; 30A</t>
  </si>
  <si>
    <t>SINO</t>
  </si>
  <si>
    <t>Áptomat chìm đơn</t>
  </si>
  <si>
    <t>Áptomat chìm đôi</t>
  </si>
  <si>
    <t>32A; 45A</t>
  </si>
  <si>
    <t>Cầu dao 1pha</t>
  </si>
  <si>
    <t>15A</t>
  </si>
  <si>
    <t>Cầu dao 1 pha</t>
  </si>
  <si>
    <t>20A</t>
  </si>
  <si>
    <t>30A</t>
  </si>
  <si>
    <t>60A</t>
  </si>
  <si>
    <t>Cầu dao 3 pha</t>
  </si>
  <si>
    <t>Cầu dao đảo chiều</t>
  </si>
  <si>
    <t>Công tắc tường</t>
  </si>
  <si>
    <t>bộ</t>
  </si>
  <si>
    <t>Đơn</t>
  </si>
  <si>
    <t>Công tắc treo</t>
  </si>
  <si>
    <t>Ổ cắm</t>
  </si>
  <si>
    <t>đơn,đôi</t>
  </si>
  <si>
    <t>Quạt trần</t>
  </si>
  <si>
    <t>Điện cơ Thống Nhất</t>
  </si>
  <si>
    <t>Bóng đèn (Bóng+trấn lưu)</t>
  </si>
  <si>
    <t>0,6m</t>
  </si>
  <si>
    <t>1,2m</t>
  </si>
  <si>
    <t>1,5m</t>
  </si>
  <si>
    <t xml:space="preserve"> Vật liệu nước, vật tư lắp đặt nước</t>
  </si>
  <si>
    <t>Ống thép tráng kẽm</t>
  </si>
  <si>
    <t>Ống sắt tráng kẽm</t>
  </si>
  <si>
    <t>Bồn Inox</t>
  </si>
  <si>
    <t>Loại 1000 lít</t>
  </si>
  <si>
    <t>TÂN Á</t>
  </si>
  <si>
    <t>Loại 1200 lít</t>
  </si>
  <si>
    <t>Loại 1500 lít</t>
  </si>
  <si>
    <t>Loại 2000 lít</t>
  </si>
  <si>
    <t xml:space="preserve">Chậu rửa Inox </t>
  </si>
  <si>
    <t>2 chậu 1 mâm</t>
  </si>
  <si>
    <t>1 chậu 1 mâm</t>
  </si>
  <si>
    <t>1 chậu không mâm</t>
  </si>
  <si>
    <t>Chậu sứ rửa mặt</t>
  </si>
  <si>
    <t>Minh Long</t>
  </si>
  <si>
    <t xml:space="preserve">Bệ xí bệt </t>
  </si>
  <si>
    <t>Hagicera</t>
  </si>
  <si>
    <t xml:space="preserve">Bệ xí xổm </t>
  </si>
  <si>
    <t>Vinatriha</t>
  </si>
  <si>
    <t>Ống nhựa chịu nhiệt: - Ống nóng</t>
  </si>
  <si>
    <r>
      <t>F</t>
    </r>
    <r>
      <rPr>
        <sz val="12"/>
        <rFont val="Times New Roman"/>
        <family val="1"/>
      </rPr>
      <t>20 (P10)</t>
    </r>
  </si>
  <si>
    <t>Tiền Phong</t>
  </si>
  <si>
    <t xml:space="preserve">                              - Ống nóng</t>
  </si>
  <si>
    <r>
      <t>F</t>
    </r>
    <r>
      <rPr>
        <sz val="12"/>
        <rFont val="Times New Roman"/>
        <family val="1"/>
      </rPr>
      <t>25 (P10)</t>
    </r>
  </si>
  <si>
    <r>
      <t>F</t>
    </r>
    <r>
      <rPr>
        <sz val="12"/>
        <rFont val="Times New Roman"/>
        <family val="1"/>
      </rPr>
      <t>32 (P10)</t>
    </r>
  </si>
  <si>
    <t xml:space="preserve">                              - Ống lạnh</t>
  </si>
  <si>
    <r>
      <t>F</t>
    </r>
    <r>
      <rPr>
        <sz val="12"/>
        <rFont val="Times New Roman"/>
        <family val="1"/>
      </rPr>
      <t>20 (P8)</t>
    </r>
  </si>
  <si>
    <r>
      <t>F</t>
    </r>
    <r>
      <rPr>
        <sz val="12"/>
        <rFont val="Times New Roman"/>
        <family val="1"/>
      </rPr>
      <t>25 (P8)</t>
    </r>
  </si>
  <si>
    <r>
      <t>F</t>
    </r>
    <r>
      <rPr>
        <sz val="12"/>
        <rFont val="Times New Roman"/>
        <family val="1"/>
      </rPr>
      <t>32 (P8)</t>
    </r>
  </si>
  <si>
    <t>Ống nhựa Tiền Phong C0</t>
  </si>
  <si>
    <t>4m</t>
  </si>
  <si>
    <r>
      <t>F</t>
    </r>
    <r>
      <rPr>
        <sz val="12"/>
        <rFont val="Times New Roman"/>
        <family val="1"/>
      </rPr>
      <t>21(D1,9mm)</t>
    </r>
  </si>
  <si>
    <r>
      <t>F</t>
    </r>
    <r>
      <rPr>
        <sz val="12"/>
        <rFont val="Times New Roman"/>
        <family val="1"/>
      </rPr>
      <t>27(D1,9mm)</t>
    </r>
  </si>
  <si>
    <r>
      <t>F34</t>
    </r>
    <r>
      <rPr>
        <sz val="12"/>
        <rFont val="Times New Roman"/>
        <family val="1"/>
      </rPr>
      <t>(D1,9mm)</t>
    </r>
  </si>
  <si>
    <r>
      <t>F42</t>
    </r>
    <r>
      <rPr>
        <sz val="12"/>
        <rFont val="Times New Roman"/>
        <family val="1"/>
      </rPr>
      <t>(D1,9mm)</t>
    </r>
  </si>
  <si>
    <r>
      <t>F48</t>
    </r>
    <r>
      <rPr>
        <sz val="12"/>
        <rFont val="Times New Roman"/>
        <family val="1"/>
      </rPr>
      <t>(D1,9mm)</t>
    </r>
  </si>
  <si>
    <r>
      <t>F60</t>
    </r>
    <r>
      <rPr>
        <sz val="12"/>
        <rFont val="Times New Roman"/>
        <family val="1"/>
      </rPr>
      <t>(D1,9mm)</t>
    </r>
  </si>
  <si>
    <r>
      <t>F75</t>
    </r>
    <r>
      <rPr>
        <sz val="12"/>
        <rFont val="Times New Roman"/>
        <family val="1"/>
      </rPr>
      <t>(D1,9mm)</t>
    </r>
  </si>
  <si>
    <r>
      <t>F90</t>
    </r>
    <r>
      <rPr>
        <sz val="12"/>
        <rFont val="Times New Roman"/>
        <family val="1"/>
      </rPr>
      <t>(D1,9mm)</t>
    </r>
  </si>
  <si>
    <r>
      <t>F110</t>
    </r>
    <r>
      <rPr>
        <sz val="12"/>
        <rFont val="Times New Roman"/>
        <family val="1"/>
      </rPr>
      <t>(D1,9mm)</t>
    </r>
  </si>
  <si>
    <t>Ống nhựa Tiền Phong C1</t>
  </si>
  <si>
    <r>
      <t>F</t>
    </r>
    <r>
      <rPr>
        <sz val="12"/>
        <rFont val="Times New Roman"/>
        <family val="1"/>
      </rPr>
      <t>21(D2,4mm)</t>
    </r>
  </si>
  <si>
    <r>
      <t>F</t>
    </r>
    <r>
      <rPr>
        <sz val="12"/>
        <rFont val="Times New Roman"/>
        <family val="1"/>
      </rPr>
      <t>27(D2,4mm)</t>
    </r>
  </si>
  <si>
    <r>
      <t>F34</t>
    </r>
    <r>
      <rPr>
        <sz val="12"/>
        <rFont val="Times New Roman"/>
        <family val="1"/>
      </rPr>
      <t>(D2,4mm)</t>
    </r>
  </si>
  <si>
    <r>
      <t>F42</t>
    </r>
    <r>
      <rPr>
        <sz val="12"/>
        <rFont val="Times New Roman"/>
        <family val="1"/>
      </rPr>
      <t>(D2,4mm)</t>
    </r>
  </si>
  <si>
    <r>
      <t>F48</t>
    </r>
    <r>
      <rPr>
        <sz val="12"/>
        <rFont val="Times New Roman"/>
        <family val="1"/>
      </rPr>
      <t>(D2,4mm)</t>
    </r>
  </si>
  <si>
    <r>
      <t>F60</t>
    </r>
    <r>
      <rPr>
        <sz val="12"/>
        <rFont val="Times New Roman"/>
        <family val="1"/>
      </rPr>
      <t>(D2,4mm)</t>
    </r>
  </si>
  <si>
    <r>
      <t>F75</t>
    </r>
    <r>
      <rPr>
        <sz val="12"/>
        <rFont val="Times New Roman"/>
        <family val="1"/>
      </rPr>
      <t>(D2,4mm)</t>
    </r>
  </si>
  <si>
    <r>
      <t>F90</t>
    </r>
    <r>
      <rPr>
        <sz val="12"/>
        <rFont val="Times New Roman"/>
        <family val="1"/>
      </rPr>
      <t>(D2,4mm)</t>
    </r>
  </si>
  <si>
    <r>
      <t>F110</t>
    </r>
    <r>
      <rPr>
        <sz val="12"/>
        <rFont val="Times New Roman"/>
        <family val="1"/>
      </rPr>
      <t>(D2,4mm)</t>
    </r>
  </si>
  <si>
    <t>Cút, Chếch, Măng sông nhựa</t>
  </si>
  <si>
    <t>Cái</t>
  </si>
  <si>
    <r>
      <t>F</t>
    </r>
    <r>
      <rPr>
        <sz val="12"/>
        <rFont val="Times New Roman"/>
        <family val="1"/>
      </rPr>
      <t>21 ( P10)</t>
    </r>
  </si>
  <si>
    <r>
      <t>F</t>
    </r>
    <r>
      <rPr>
        <sz val="12"/>
        <rFont val="Times New Roman"/>
        <family val="1"/>
      </rPr>
      <t>27 ( P10)</t>
    </r>
  </si>
  <si>
    <r>
      <t>F34</t>
    </r>
    <r>
      <rPr>
        <sz val="12"/>
        <rFont val="Times New Roman"/>
        <family val="1"/>
      </rPr>
      <t xml:space="preserve"> ( P10)</t>
    </r>
  </si>
  <si>
    <r>
      <t>F42</t>
    </r>
    <r>
      <rPr>
        <sz val="12"/>
        <rFont val="Times New Roman"/>
        <family val="1"/>
      </rPr>
      <t xml:space="preserve"> ( P10)</t>
    </r>
  </si>
  <si>
    <r>
      <t xml:space="preserve">F48 </t>
    </r>
    <r>
      <rPr>
        <sz val="12"/>
        <rFont val="Times New Roman"/>
        <family val="1"/>
      </rPr>
      <t>( P10)</t>
    </r>
  </si>
  <si>
    <r>
      <t>F60</t>
    </r>
    <r>
      <rPr>
        <sz val="12"/>
        <rFont val="Times New Roman"/>
        <family val="1"/>
      </rPr>
      <t xml:space="preserve"> ( P10)</t>
    </r>
  </si>
  <si>
    <r>
      <t>F75</t>
    </r>
    <r>
      <rPr>
        <sz val="12"/>
        <rFont val="Times New Roman"/>
        <family val="1"/>
      </rPr>
      <t xml:space="preserve"> ( P10)</t>
    </r>
  </si>
  <si>
    <r>
      <t>F90</t>
    </r>
    <r>
      <rPr>
        <sz val="12"/>
        <rFont val="Times New Roman"/>
        <family val="1"/>
      </rPr>
      <t xml:space="preserve"> ( P10)</t>
    </r>
  </si>
  <si>
    <r>
      <t>F110</t>
    </r>
    <r>
      <rPr>
        <sz val="12"/>
        <rFont val="Times New Roman"/>
        <family val="1"/>
      </rPr>
      <t xml:space="preserve"> ( P10)</t>
    </r>
  </si>
  <si>
    <t>Tê nhựa Tiền Phong</t>
  </si>
  <si>
    <t>Y nhựa Tiền Phong</t>
  </si>
  <si>
    <r>
      <t>F</t>
    </r>
    <r>
      <rPr>
        <sz val="12"/>
        <rFont val="Times New Roman"/>
        <family val="1"/>
      </rPr>
      <t>75 ( P10)</t>
    </r>
  </si>
  <si>
    <t xml:space="preserve"> Ống nhựa HDPE</t>
  </si>
  <si>
    <r>
      <t>F</t>
    </r>
    <r>
      <rPr>
        <sz val="12"/>
        <rFont val="Times New Roman"/>
        <family val="1"/>
      </rPr>
      <t>20(D1,4mm; P8)</t>
    </r>
  </si>
  <si>
    <t>Đạt Hòa</t>
  </si>
  <si>
    <r>
      <t>F</t>
    </r>
    <r>
      <rPr>
        <sz val="12"/>
        <rFont val="Times New Roman"/>
        <family val="1"/>
      </rPr>
      <t>25(D1,4mm; P8)</t>
    </r>
  </si>
  <si>
    <r>
      <t>F</t>
    </r>
    <r>
      <rPr>
        <sz val="12"/>
        <rFont val="Times New Roman"/>
        <family val="1"/>
      </rPr>
      <t>32(D1,4mm; P8)</t>
    </r>
  </si>
  <si>
    <r>
      <t>F</t>
    </r>
    <r>
      <rPr>
        <sz val="12"/>
        <rFont val="Times New Roman"/>
        <family val="1"/>
      </rPr>
      <t>40(D1,4mm; P8)</t>
    </r>
  </si>
  <si>
    <r>
      <t>F</t>
    </r>
    <r>
      <rPr>
        <sz val="12"/>
        <rFont val="Times New Roman"/>
        <family val="1"/>
      </rPr>
      <t>50(D1,4mm; P8)</t>
    </r>
  </si>
  <si>
    <r>
      <t>F</t>
    </r>
    <r>
      <rPr>
        <sz val="12"/>
        <rFont val="Times New Roman"/>
        <family val="1"/>
      </rPr>
      <t>63(D1,4mm; P8)</t>
    </r>
  </si>
  <si>
    <t>Chậu xí xổm</t>
  </si>
  <si>
    <t>Côn, cút, chếch, tê, măng sông nhựa HDPE</t>
  </si>
  <si>
    <r>
      <t>F</t>
    </r>
    <r>
      <rPr>
        <sz val="12"/>
        <rFont val="Times New Roman"/>
        <family val="1"/>
      </rPr>
      <t>20 ( P10)</t>
    </r>
  </si>
  <si>
    <r>
      <t>F</t>
    </r>
    <r>
      <rPr>
        <sz val="12"/>
        <rFont val="Times New Roman"/>
        <family val="1"/>
      </rPr>
      <t>25 ( P10)</t>
    </r>
  </si>
  <si>
    <r>
      <t>F32</t>
    </r>
    <r>
      <rPr>
        <sz val="12"/>
        <rFont val="Times New Roman"/>
        <family val="1"/>
      </rPr>
      <t xml:space="preserve"> ( P10)</t>
    </r>
  </si>
  <si>
    <r>
      <t>F40</t>
    </r>
    <r>
      <rPr>
        <sz val="12"/>
        <rFont val="Times New Roman"/>
        <family val="1"/>
      </rPr>
      <t xml:space="preserve"> ( P10)</t>
    </r>
  </si>
  <si>
    <r>
      <t xml:space="preserve">F50 </t>
    </r>
    <r>
      <rPr>
        <sz val="12"/>
        <rFont val="Times New Roman"/>
        <family val="1"/>
      </rPr>
      <t>( P10)</t>
    </r>
  </si>
  <si>
    <r>
      <t>F63</t>
    </r>
    <r>
      <rPr>
        <sz val="12"/>
        <rFont val="Times New Roman"/>
        <family val="1"/>
      </rPr>
      <t xml:space="preserve"> ( P10)</t>
    </r>
  </si>
  <si>
    <t>Ống luồn dây điện</t>
  </si>
  <si>
    <t>F18</t>
  </si>
  <si>
    <t xml:space="preserve"> Bồn Inox</t>
  </si>
  <si>
    <t>Việt Mĩ</t>
  </si>
  <si>
    <t>Chậu rửa sứ</t>
  </si>
  <si>
    <t>Gật gù</t>
  </si>
  <si>
    <t>Imax</t>
  </si>
  <si>
    <t>Vòi sen Inox</t>
  </si>
  <si>
    <t>vòi</t>
  </si>
  <si>
    <t>Bình nóng lạnh</t>
  </si>
  <si>
    <t>20 lít</t>
  </si>
  <si>
    <t>Feroli</t>
  </si>
  <si>
    <t>30 lít</t>
  </si>
  <si>
    <t xml:space="preserve"> Vật tư khác</t>
  </si>
  <si>
    <t>Que hàn</t>
  </si>
  <si>
    <t>2,5mm</t>
  </si>
  <si>
    <t>3,2mm</t>
  </si>
  <si>
    <t>4mm</t>
  </si>
  <si>
    <t>Lưới thép B40</t>
  </si>
  <si>
    <t>Dây thép gai</t>
  </si>
  <si>
    <t>Phụ lục   03</t>
  </si>
  <si>
    <t>CÔNG BỐ GIÁ VẬT LIỆU XÂY DỰNG HUYỆN BẠCH THÔNG</t>
  </si>
  <si>
    <t>Lo¹i vËt liÖu</t>
  </si>
  <si>
    <t>§/vÞ tÝnh</t>
  </si>
  <si>
    <t xml:space="preserve">Quy c¸ch, tiªu chuÈn kü thuËt </t>
  </si>
  <si>
    <t>Gi¸ b¸n</t>
  </si>
  <si>
    <t xml:space="preserve">Nguån cung cÊp hoÆc n¬i tiªu thô  </t>
  </si>
  <si>
    <r>
      <t xml:space="preserve"> </t>
    </r>
    <r>
      <rPr>
        <b/>
        <sz val="12"/>
        <color indexed="8"/>
        <rFont val=".VnTime"/>
        <family val="2"/>
      </rPr>
      <t>( bao gåm thuÕ VAT)</t>
    </r>
  </si>
  <si>
    <t xml:space="preserve">C¸t s¹ch </t>
  </si>
  <si>
    <t>Qu©n B×nh gi¸p CÈm Giµng</t>
  </si>
  <si>
    <t xml:space="preserve">C¸t tr¸t </t>
  </si>
  <si>
    <t>C¸t nÒn</t>
  </si>
  <si>
    <t>Sái suèi</t>
  </si>
  <si>
    <t>Sái s¹ch</t>
  </si>
  <si>
    <t>§¸ héc</t>
  </si>
  <si>
    <t>x· Nguyªn Phóc ®ang t¹m ngõng khai th¸c ®¸ héc, ®¸ 4x6, ®¸ 2x4 hiÖn t¹i ®ang khai th¸c ®¸ 1x2</t>
  </si>
  <si>
    <t>§¸ 4x6</t>
  </si>
  <si>
    <t>§¸ 2x4</t>
  </si>
  <si>
    <t>§¸ 1x2</t>
  </si>
  <si>
    <t>G¹ch chØ</t>
  </si>
  <si>
    <t>viªn</t>
  </si>
  <si>
    <t>210*105*65</t>
  </si>
  <si>
    <t>Vò Duy Tè              x· T©n TiÕn</t>
  </si>
  <si>
    <t>TrÇn V¨n Yªn th«n Nµ LÑng - Qu©n B×nh</t>
  </si>
  <si>
    <t>210*105*66</t>
  </si>
  <si>
    <t>T¹ §×nh Quý - Th«n Cèc X¶, Hµ VÞ</t>
  </si>
  <si>
    <t xml:space="preserve">Gç cèp pha </t>
  </si>
  <si>
    <t>HTX V÷ng An x· T©n TiÕn</t>
  </si>
  <si>
    <t>G¹ch tuynel</t>
  </si>
  <si>
    <t>A</t>
  </si>
  <si>
    <t>CÈm Giµng</t>
  </si>
  <si>
    <t>B</t>
  </si>
  <si>
    <t>Xi m¨ng Hoµng th¹ch</t>
  </si>
  <si>
    <t>TÊn</t>
  </si>
  <si>
    <t>TCVN- PCB30</t>
  </si>
  <si>
    <t>CH Lª ThÞ B×nh phè Ng· Ba, thÞ trÊn Phñ Th«ng, huyÖn B¹ch Th«ng</t>
  </si>
  <si>
    <t>Xi m¨ng La Hiªn</t>
  </si>
  <si>
    <r>
      <t xml:space="preserve">ThÐp </t>
    </r>
    <r>
      <rPr>
        <sz val="12"/>
        <rFont val="Symbol"/>
        <family val="1"/>
      </rPr>
      <t>F</t>
    </r>
    <r>
      <rPr>
        <sz val="12"/>
        <rFont val=".VnTime"/>
        <family val="2"/>
      </rPr>
      <t>6-8</t>
    </r>
  </si>
  <si>
    <t>Tisco</t>
  </si>
  <si>
    <r>
      <t xml:space="preserve">ThÐp </t>
    </r>
    <r>
      <rPr>
        <sz val="12"/>
        <rFont val="Symbol"/>
        <family val="1"/>
      </rPr>
      <t>F</t>
    </r>
    <r>
      <rPr>
        <sz val="12"/>
        <rFont val=".VnTime"/>
        <family val="2"/>
      </rPr>
      <t>10</t>
    </r>
  </si>
  <si>
    <r>
      <t xml:space="preserve">ThÐp </t>
    </r>
    <r>
      <rPr>
        <sz val="12"/>
        <rFont val="Symbol"/>
        <family val="1"/>
      </rPr>
      <t>F</t>
    </r>
    <r>
      <rPr>
        <sz val="12"/>
        <rFont val=".VnTime"/>
        <family val="2"/>
      </rPr>
      <t>12</t>
    </r>
  </si>
  <si>
    <r>
      <t xml:space="preserve">ThÐp </t>
    </r>
    <r>
      <rPr>
        <sz val="12"/>
        <rFont val="Symbol"/>
        <family val="1"/>
      </rPr>
      <t>F</t>
    </r>
    <r>
      <rPr>
        <sz val="12"/>
        <rFont val=".VnTime"/>
        <family val="2"/>
      </rPr>
      <t>14</t>
    </r>
  </si>
  <si>
    <r>
      <t xml:space="preserve">ThÐp </t>
    </r>
    <r>
      <rPr>
        <sz val="12"/>
        <rFont val="Symbol"/>
        <family val="1"/>
      </rPr>
      <t>F</t>
    </r>
    <r>
      <rPr>
        <sz val="12"/>
        <rFont val=".VnTime"/>
        <family val="2"/>
      </rPr>
      <t>16</t>
    </r>
  </si>
  <si>
    <r>
      <t xml:space="preserve">ThÐp </t>
    </r>
    <r>
      <rPr>
        <sz val="12"/>
        <rFont val="Symbol"/>
        <family val="1"/>
      </rPr>
      <t>F</t>
    </r>
    <r>
      <rPr>
        <sz val="12"/>
        <rFont val=".VnTime"/>
        <family val="2"/>
      </rPr>
      <t>18-20</t>
    </r>
  </si>
  <si>
    <r>
      <t xml:space="preserve">ThÐp </t>
    </r>
    <r>
      <rPr>
        <sz val="12"/>
        <rFont val="Symbol"/>
        <family val="1"/>
      </rPr>
      <t>F</t>
    </r>
    <r>
      <rPr>
        <sz val="12"/>
        <rFont val=".VnTime"/>
        <family val="2"/>
      </rPr>
      <t>22</t>
    </r>
  </si>
  <si>
    <r>
      <t xml:space="preserve">ThÐp </t>
    </r>
    <r>
      <rPr>
        <sz val="12"/>
        <rFont val="Symbol"/>
        <family val="1"/>
      </rPr>
      <t>F</t>
    </r>
    <r>
      <rPr>
        <sz val="12"/>
        <rFont val=".VnTime"/>
        <family val="2"/>
      </rPr>
      <t>25</t>
    </r>
  </si>
  <si>
    <t>ThÐp buéc 1mm</t>
  </si>
  <si>
    <r>
      <t>1</t>
    </r>
    <r>
      <rPr>
        <sz val="11"/>
        <rFont val="Times New Roman"/>
        <family val="1"/>
      </rPr>
      <t>mm</t>
    </r>
  </si>
  <si>
    <t>§inh 2-4</t>
  </si>
  <si>
    <t>Lª ThÞ V­îng</t>
  </si>
  <si>
    <t>§inh 5-7</t>
  </si>
  <si>
    <t xml:space="preserve">§inh 8-12                       </t>
  </si>
  <si>
    <t xml:space="preserve">Khu«n cöa kÐp gç N4 Kh¸o TÝa              </t>
  </si>
  <si>
    <r>
      <t xml:space="preserve">Khu«n cöa </t>
    </r>
    <r>
      <rPr>
        <sz val="12"/>
        <rFont val="Times New Roman"/>
        <family val="1"/>
      </rPr>
      <t>đơ</t>
    </r>
    <r>
      <rPr>
        <sz val="12"/>
        <rFont val=".VnTime"/>
        <family val="2"/>
      </rPr>
      <t xml:space="preserve">n gç N4 Kh¸o TÝa           </t>
    </r>
  </si>
  <si>
    <t>NÑp khu«n cöa Kh¸o TÝa</t>
  </si>
  <si>
    <t>S¬n néi thÊt Alex</t>
  </si>
  <si>
    <t>thïng</t>
  </si>
  <si>
    <t>18l</t>
  </si>
  <si>
    <t>S¬n ngo¹i thÊt Alex</t>
  </si>
  <si>
    <t>5l</t>
  </si>
  <si>
    <t>Bån n­íc ViÖt Mü</t>
  </si>
  <si>
    <t>C¸i</t>
  </si>
  <si>
    <t>500l</t>
  </si>
  <si>
    <t>1000l</t>
  </si>
  <si>
    <t>1500l( ®øng)</t>
  </si>
  <si>
    <t>1500l( n»m)</t>
  </si>
  <si>
    <t>g¹ch èp vÖ sinh lo¹i A1</t>
  </si>
  <si>
    <t>hép</t>
  </si>
  <si>
    <t>g¹ch èp vÖ sinh lo¹i A2</t>
  </si>
  <si>
    <t>G¹ch l¸t nÒn Liªn doanh</t>
  </si>
  <si>
    <t>G¹chl¸t nÒn Liªn doanh</t>
  </si>
  <si>
    <r>
      <t>è</t>
    </r>
    <r>
      <rPr>
        <sz val="12"/>
        <rFont val=".VnTime"/>
        <family val="2"/>
      </rPr>
      <t xml:space="preserve">ng nhùa tiÒn phong   </t>
    </r>
    <r>
      <rPr>
        <sz val="12"/>
        <rFont val="Symbol"/>
        <family val="1"/>
      </rPr>
      <t>F</t>
    </r>
    <r>
      <rPr>
        <sz val="12"/>
        <rFont val=".VnTime"/>
        <family val="2"/>
      </rPr>
      <t>110</t>
    </r>
  </si>
  <si>
    <t>Dµy1,9mm</t>
  </si>
  <si>
    <t xml:space="preserve">Lª ThÞ V­îng phè Ng· Ba, thÞ trÊn Phñ Th«ng, huyÖn B¹ch Th«ng </t>
  </si>
  <si>
    <r>
      <t>è</t>
    </r>
    <r>
      <rPr>
        <sz val="12"/>
        <rFont val=".VnTime"/>
        <family val="2"/>
      </rPr>
      <t xml:space="preserve">ng nhùa tiÒn phong   </t>
    </r>
    <r>
      <rPr>
        <sz val="12"/>
        <rFont val="Symbol"/>
        <family val="1"/>
      </rPr>
      <t>F9</t>
    </r>
    <r>
      <rPr>
        <sz val="12"/>
        <rFont val=".VnTime"/>
        <family val="2"/>
      </rPr>
      <t>0</t>
    </r>
  </si>
  <si>
    <t>Dµy1,5mm</t>
  </si>
  <si>
    <r>
      <t>è</t>
    </r>
    <r>
      <rPr>
        <sz val="12"/>
        <rFont val=".VnTime"/>
        <family val="2"/>
      </rPr>
      <t xml:space="preserve">ng nhùa tiÒn phong   </t>
    </r>
    <r>
      <rPr>
        <sz val="12"/>
        <rFont val="Symbol"/>
        <family val="1"/>
      </rPr>
      <t>F75</t>
    </r>
  </si>
  <si>
    <r>
      <t>è</t>
    </r>
    <r>
      <rPr>
        <sz val="12"/>
        <rFont val=".VnTime"/>
        <family val="2"/>
      </rPr>
      <t xml:space="preserve">ng nhùa tiÒn phong   </t>
    </r>
    <r>
      <rPr>
        <sz val="12"/>
        <rFont val="Symbol"/>
        <family val="1"/>
      </rPr>
      <t>F34</t>
    </r>
  </si>
  <si>
    <t>Dµy1,0mm</t>
  </si>
  <si>
    <r>
      <t>è</t>
    </r>
    <r>
      <rPr>
        <sz val="12"/>
        <rFont val=".VnTime"/>
        <family val="2"/>
      </rPr>
      <t xml:space="preserve">ng nhùa tiÒn phong   </t>
    </r>
    <r>
      <rPr>
        <sz val="12"/>
        <rFont val="Symbol"/>
        <family val="1"/>
      </rPr>
      <t>F27</t>
    </r>
  </si>
  <si>
    <r>
      <t>è</t>
    </r>
    <r>
      <rPr>
        <sz val="12"/>
        <rFont val=".VnTime"/>
        <family val="2"/>
      </rPr>
      <t xml:space="preserve">ng nhùa tiÒn phong   </t>
    </r>
    <r>
      <rPr>
        <sz val="12"/>
        <rFont val="Symbol"/>
        <family val="1"/>
      </rPr>
      <t>F21</t>
    </r>
  </si>
  <si>
    <r>
      <t xml:space="preserve">Cót nhùa tiÒn phong   </t>
    </r>
    <r>
      <rPr>
        <sz val="12"/>
        <rFont val="Symbol"/>
        <family val="1"/>
      </rPr>
      <t>F</t>
    </r>
    <r>
      <rPr>
        <sz val="12"/>
        <rFont val=".VnTime"/>
        <family val="2"/>
      </rPr>
      <t>110</t>
    </r>
  </si>
  <si>
    <t>c¸i</t>
  </si>
  <si>
    <r>
      <t xml:space="preserve">Cót nhùa tiÒn phong   </t>
    </r>
    <r>
      <rPr>
        <sz val="12"/>
        <rFont val="Symbol"/>
        <family val="1"/>
      </rPr>
      <t>F9</t>
    </r>
    <r>
      <rPr>
        <sz val="12"/>
        <rFont val=".VnTime"/>
        <family val="2"/>
      </rPr>
      <t>0</t>
    </r>
  </si>
  <si>
    <r>
      <t xml:space="preserve">Cót nhùa tiÒn phong   </t>
    </r>
    <r>
      <rPr>
        <sz val="12"/>
        <rFont val="Symbol"/>
        <family val="1"/>
      </rPr>
      <t>F75</t>
    </r>
  </si>
  <si>
    <r>
      <t xml:space="preserve">Cót nhùa tiÒn phong   </t>
    </r>
    <r>
      <rPr>
        <sz val="12"/>
        <rFont val="Symbol"/>
        <family val="1"/>
      </rPr>
      <t>F34</t>
    </r>
  </si>
  <si>
    <r>
      <t xml:space="preserve">Cót nhùa tiÒn phong   </t>
    </r>
    <r>
      <rPr>
        <sz val="12"/>
        <rFont val="Symbol"/>
        <family val="1"/>
      </rPr>
      <t>F27</t>
    </r>
  </si>
  <si>
    <r>
      <t xml:space="preserve">Cót nhùa tiÒn phong   </t>
    </r>
    <r>
      <rPr>
        <sz val="12"/>
        <rFont val="Symbol"/>
        <family val="1"/>
      </rPr>
      <t>F21</t>
    </r>
  </si>
  <si>
    <t>D©y ®iÖn TrÇn Phó</t>
  </si>
  <si>
    <t>2x0,7</t>
  </si>
  <si>
    <t>CH Gi¸p §Çm phè Ng· Ba, thÞ trÊn Phñ Th«ng, huyÖn B¹ch Th«ng</t>
  </si>
  <si>
    <t>2x6</t>
  </si>
  <si>
    <t>Bé ®Ìn tuýt (bãng+chÊn l­u)</t>
  </si>
  <si>
    <t>bé</t>
  </si>
  <si>
    <t>CÇu giao ®iÖn 3 pha</t>
  </si>
  <si>
    <t>Vi na kÝp 30A</t>
  </si>
  <si>
    <t>Vi na kÝp 60A</t>
  </si>
  <si>
    <t>CÇu giao ®iÖn  ®¶o chiÒu 2 pha</t>
  </si>
  <si>
    <t>§Ìn èp trÇn</t>
  </si>
  <si>
    <r>
      <t>æ</t>
    </r>
    <r>
      <rPr>
        <sz val="12"/>
        <rFont val=".VnTime"/>
        <family val="2"/>
      </rPr>
      <t xml:space="preserve"> c¾m ®¬n</t>
    </r>
  </si>
  <si>
    <t>Qu¹t trÇn</t>
  </si>
  <si>
    <t>Vßi röa</t>
  </si>
  <si>
    <t>Vßi chËu ®¬n</t>
  </si>
  <si>
    <t>Bé</t>
  </si>
  <si>
    <t>G­¬ng soi</t>
  </si>
  <si>
    <r>
      <t>¸</t>
    </r>
    <r>
      <rPr>
        <sz val="12"/>
        <rFont val=".VnTime"/>
        <family val="2"/>
      </rPr>
      <t>t t« m¸t 1 pha 10A</t>
    </r>
  </si>
  <si>
    <r>
      <t>¸</t>
    </r>
    <r>
      <rPr>
        <sz val="12"/>
        <rFont val=".VnTime"/>
        <family val="2"/>
      </rPr>
      <t>t t« m¸t 1 pha 50A</t>
    </r>
  </si>
  <si>
    <t>C«ng t¸c 1 chiÒu 10A sªries 19</t>
  </si>
  <si>
    <t>C«ng t¸c 2 chiÒu 10A sªries 19</t>
  </si>
  <si>
    <t>èng tho¸t n­íc dµy1,9mm</t>
  </si>
  <si>
    <t>Do·n V¨n Qu¸ch phè ®Çu cÇu, thÞ trÊn Phñ Th«ng, huyÖn B¹ch th«ng</t>
  </si>
  <si>
    <t>èng tho¸t n­íc dµy1,5mm</t>
  </si>
  <si>
    <t>èng tho¸t n­íc dµy1,0mm</t>
  </si>
  <si>
    <t>Nèi gãc 90 ®é</t>
  </si>
  <si>
    <t>§inh 5-7; 8-12</t>
  </si>
  <si>
    <t>S¬n §¹i Bµng mµu c¸nh d¸n</t>
  </si>
  <si>
    <t xml:space="preserve">S¬n §¹i Bµng mµu cÈm th¹ch </t>
  </si>
  <si>
    <t xml:space="preserve">S¬n §¹i Bµng mµu kem </t>
  </si>
  <si>
    <t xml:space="preserve">S¬nViÖt TiÖp mµu xanh l¸ c©y </t>
  </si>
  <si>
    <t xml:space="preserve">S¬nViÖt TiÖp mµu ghi </t>
  </si>
  <si>
    <t xml:space="preserve">S¬nViÖt TiÖp mµu cÈm th¹ch </t>
  </si>
  <si>
    <t xml:space="preserve">S¬nViÖt TiÖp chèng rØ </t>
  </si>
  <si>
    <t>S¬n Th¨ng Long mµu xanh l¸ c©y</t>
  </si>
  <si>
    <t>S¬n Th¨ng Long mµu vµng</t>
  </si>
  <si>
    <t>Phụ lục   02</t>
  </si>
  <si>
    <t>CÔNG BỐ GIÁ VẬT LIỆU XÂY DỰNG HUYỆN CHỢ MỚI</t>
  </si>
  <si>
    <t xml:space="preserve">Quy c¸ch tiªu chuÈn kü thuËt </t>
  </si>
  <si>
    <t xml:space="preserve">Tªn h·ng s¶n xuÊt </t>
  </si>
  <si>
    <t>Gi¸
 (Ch­a cã thuÕ VAT)</t>
  </si>
  <si>
    <t>C¸t c¸c lo¹i</t>
  </si>
  <si>
    <t>C¸t x©y:</t>
  </si>
  <si>
    <t>ML=1,5-2</t>
  </si>
  <si>
    <t>Qu¶ng Chu</t>
  </si>
  <si>
    <t>C¸t tr¸t:</t>
  </si>
  <si>
    <t>ML=0,7-1,5</t>
  </si>
  <si>
    <t>C¸t Bª t«ng:</t>
  </si>
  <si>
    <t>ML&gt;2</t>
  </si>
  <si>
    <t>C¸t nÒn XD</t>
  </si>
  <si>
    <t>C¸t ®en</t>
  </si>
  <si>
    <t>Sái</t>
  </si>
  <si>
    <t xml:space="preserve"> </t>
  </si>
  <si>
    <t xml:space="preserve"> Yªn §Ünh</t>
  </si>
  <si>
    <t>1x2, 2x4</t>
  </si>
  <si>
    <t>N«ng H¹</t>
  </si>
  <si>
    <r>
      <t xml:space="preserve">Cöa hµng VLXD Dòng §¹t  - Tæ 7, thÞ trÊn Chî Míi </t>
    </r>
    <r>
      <rPr>
        <b/>
        <i/>
        <sz val="12"/>
        <color indexed="8"/>
        <rFont val=".VnTime"/>
        <family val="2"/>
      </rPr>
      <t>(C¸t S«ng L«, tØnh Tuyªn Quang ®· vËn chuyÓn vÒ ®Õn cöa hµng)</t>
    </r>
  </si>
  <si>
    <t>Xi m¨ng c¸c lo¹i</t>
  </si>
  <si>
    <t xml:space="preserve"> Xi m¨ng</t>
  </si>
  <si>
    <t>Hoµng Th¹ch</t>
  </si>
  <si>
    <t>C«ng ty TNHH Phóc Vinh - Tæ 1, thÞ trÊn Chî Míi, huyÖn Chî Míi</t>
  </si>
  <si>
    <t xml:space="preserve"> Xi m¨ng </t>
  </si>
  <si>
    <t>Quang S¬n</t>
  </si>
  <si>
    <t xml:space="preserve">`Xi m¨ng </t>
  </si>
  <si>
    <t>PCB30</t>
  </si>
  <si>
    <t>La Hiªn</t>
  </si>
  <si>
    <t>Xi m¨ng tr¾ng</t>
  </si>
  <si>
    <t>Th¸i B×nh</t>
  </si>
  <si>
    <t>§¸ c¸c lo¹i</t>
  </si>
  <si>
    <t>§¸ héc:</t>
  </si>
  <si>
    <t xml:space="preserve"> Má ®¸ Suèi BÐn, x·Yªn Ninh, Phó L­¬ng, tØnh Th¸i Nguyªn (C«ng ty TNHH x©y dùng vµ Th­¬ng M¹i Hoµng H¶i)</t>
  </si>
  <si>
    <t>§¸ d¨m</t>
  </si>
  <si>
    <t>§¸ d¨n</t>
  </si>
  <si>
    <t>HTX Th¾ng T«n, x· B×nh V¨n</t>
  </si>
  <si>
    <t>G¹ch c¸c lo¹i</t>
  </si>
  <si>
    <t>G¹ch  thñ c«ng</t>
  </si>
  <si>
    <t>Viªn</t>
  </si>
  <si>
    <t>6,5x10,5x22 M75#, lo¹i I</t>
  </si>
  <si>
    <t>Tr¹i giam x· Yªn Ninh</t>
  </si>
  <si>
    <t>G¹ch thñ c«ng</t>
  </si>
  <si>
    <t>6,5x10,5x22,       lo¹i II</t>
  </si>
  <si>
    <t>G¹ch vì</t>
  </si>
  <si>
    <t>V«i côc</t>
  </si>
  <si>
    <t>Lß nung x· Yªn Ninh</t>
  </si>
  <si>
    <t>G¹ch èp, l¸t c¸c lo¹i</t>
  </si>
  <si>
    <t xml:space="preserve">G¹ch l¸t nÒn </t>
  </si>
  <si>
    <t>A1 400x400</t>
  </si>
  <si>
    <t>A2 400x400</t>
  </si>
  <si>
    <t>A1 500x500</t>
  </si>
  <si>
    <t>A2 500x500</t>
  </si>
  <si>
    <t>G¹ch èp t­êng, cét</t>
  </si>
  <si>
    <t>A1 250x400</t>
  </si>
  <si>
    <t>VIGLACERA</t>
  </si>
  <si>
    <t>A2 250x400</t>
  </si>
  <si>
    <t xml:space="preserve">G¹ch chèng tr¬n </t>
  </si>
  <si>
    <t>ViÖt Anh</t>
  </si>
  <si>
    <t>A2 400x404</t>
  </si>
  <si>
    <t>Hoµn Mü</t>
  </si>
  <si>
    <t>G¹ch l¸t nÒn hoa</t>
  </si>
  <si>
    <t>GRANITE</t>
  </si>
  <si>
    <t xml:space="preserve">Cöa hµng Lª Qu©n   Tæ 7 TT CM </t>
  </si>
  <si>
    <t>G¹ch l¸t nÒn v©n gç</t>
  </si>
  <si>
    <t>G¹ch l¸t nÒn chÊm</t>
  </si>
  <si>
    <t>400x402</t>
  </si>
  <si>
    <t>200x250</t>
  </si>
  <si>
    <t>200x200</t>
  </si>
  <si>
    <t xml:space="preserve">Gç cèt pha </t>
  </si>
  <si>
    <t>N7-8</t>
  </si>
  <si>
    <t>X­ëng gç Yªn §Ünh</t>
  </si>
  <si>
    <t>ThÐp, ®inh c¸c lo¹i</t>
  </si>
  <si>
    <t>ThÐp D6-T, D8-T</t>
  </si>
  <si>
    <t>Tisco T.Nguyªn</t>
  </si>
  <si>
    <t>ThÐp D10, D12, D14</t>
  </si>
  <si>
    <t>ThÐp D16, D18, D20, D22</t>
  </si>
  <si>
    <t xml:space="preserve">ThÐp buéc </t>
  </si>
  <si>
    <t>1mm</t>
  </si>
  <si>
    <t xml:space="preserve">§inh </t>
  </si>
  <si>
    <t>7-10cm</t>
  </si>
  <si>
    <t>Que hµn (4mm)</t>
  </si>
  <si>
    <t xml:space="preserve"> Kho¸ cöa </t>
  </si>
  <si>
    <t>Lo¹i tay bÎ</t>
  </si>
  <si>
    <t>Minh Khai</t>
  </si>
  <si>
    <t>Cöa hµng Tæ 1 TT CM</t>
  </si>
  <si>
    <t xml:space="preserve"> Ke m«n cöa ®i</t>
  </si>
  <si>
    <t>2,2m</t>
  </si>
  <si>
    <t>Cöa, khu«n cöa c¸c lo¹i</t>
  </si>
  <si>
    <t xml:space="preserve">Cöa ®i Pan« gç ®Æc </t>
  </si>
  <si>
    <t>Gç nhãm IV, 2,1x1,5, dÇy 4cm</t>
  </si>
  <si>
    <t>CSSX N¨m HiÒn Tæ 6 TT-CM</t>
  </si>
  <si>
    <t xml:space="preserve">Cöa sæ Pan« gç ®Æc </t>
  </si>
  <si>
    <t>Gç nhãm IV, 1,2x1,5, dÇy 4cm</t>
  </si>
  <si>
    <t xml:space="preserve">Cöa ®i Pan« gç kÕt hîp kÝnh </t>
  </si>
  <si>
    <t>KÝnh §¸p CÇu, dÇy 3mm</t>
  </si>
  <si>
    <t xml:space="preserve">Cöa sæ Pan« gç kÕt hîp kÝnh </t>
  </si>
  <si>
    <t>Gç cèt pha, ®µ nÑp</t>
  </si>
  <si>
    <t>Nhãm 7 - 8</t>
  </si>
  <si>
    <t>Gç v¸n khu«n</t>
  </si>
  <si>
    <t>Khu«n cöa ®¬n, gç nhãm IV</t>
  </si>
  <si>
    <t>md</t>
  </si>
  <si>
    <t>130x65</t>
  </si>
  <si>
    <t>Khu«n cöa kÐp, gç nhãm IV</t>
  </si>
  <si>
    <t>250x65</t>
  </si>
  <si>
    <t>C«ng ty TNHH Doanh §¹t, x· Nh­ Cè</t>
  </si>
  <si>
    <t>NÑp Khu«n cöa</t>
  </si>
  <si>
    <t>1,0cm x 3,5cm</t>
  </si>
  <si>
    <t>Gç nhãm III</t>
  </si>
  <si>
    <t>S¬n BOSS cao cÊp</t>
  </si>
  <si>
    <t>Néi thÊt mÆt mê</t>
  </si>
  <si>
    <t>Thïng</t>
  </si>
  <si>
    <t>18L/27kg</t>
  </si>
  <si>
    <t>BOSS</t>
  </si>
  <si>
    <t>Siªu tr¾ng trÇn</t>
  </si>
  <si>
    <t>Néi - Ngo¹i thÊt bãng nhÑ</t>
  </si>
  <si>
    <t>Ngo¹i thÊt bãng</t>
  </si>
  <si>
    <t>5L</t>
  </si>
  <si>
    <t>S¬n Néi thÊt Myklor</t>
  </si>
  <si>
    <t>MYKLOR</t>
  </si>
  <si>
    <t xml:space="preserve">Cöa hµng Hîi Anh   Tæ 1 TT CM </t>
  </si>
  <si>
    <t>S¬n Ngo¹i thÊt Smile</t>
  </si>
  <si>
    <t>SMILE</t>
  </si>
  <si>
    <t>S¬n Tæng hîp (S¾t, gç)</t>
  </si>
  <si>
    <t>1L</t>
  </si>
  <si>
    <t>§¹i Bµng</t>
  </si>
  <si>
    <t xml:space="preserve"> Cöa kÝnh, khung nh«m</t>
  </si>
  <si>
    <t>X­ëng Khung nh«m, cöa kÝnh Xu©n H­ëng - tæ 7, TT CM</t>
  </si>
  <si>
    <t>Cöa ®i, cöa sæ Khung nh«m cöa kÝnh, s¬n tÜnh ®iÖn, kÝnh dÇy 5mm</t>
  </si>
  <si>
    <t>38x76, kÝnh tr¾ng §¸p CÇu, dÇy 5mm</t>
  </si>
  <si>
    <t xml:space="preserve">Cöa ®i, cöa sæ nhùa khung lâi thÐp </t>
  </si>
  <si>
    <t>0,75x1,9</t>
  </si>
  <si>
    <t xml:space="preserve">TÊm lîp, óp nãc  Fib« XM c¸c lo¹i </t>
  </si>
  <si>
    <t xml:space="preserve">TÊm lîp  Fib« XM </t>
  </si>
  <si>
    <t>TÊm</t>
  </si>
  <si>
    <t>95x140</t>
  </si>
  <si>
    <t>§«ng Anh</t>
  </si>
  <si>
    <t>95x141</t>
  </si>
  <si>
    <t>Th¸i Nguyªn</t>
  </si>
  <si>
    <t>TÊm óp nãc Fibr« XM</t>
  </si>
  <si>
    <t>0,3x0,9</t>
  </si>
  <si>
    <t>TrÇn nhùa LD khung x­¬ng</t>
  </si>
  <si>
    <t>0,2x5m</t>
  </si>
  <si>
    <t>H¶i Phßng</t>
  </si>
  <si>
    <t>Phµo chØ trÇn nhùa LD</t>
  </si>
  <si>
    <t>C©y</t>
  </si>
  <si>
    <t>C©y phµo trung</t>
  </si>
  <si>
    <t>VËt liÖu ®iÖn trong vµ ngoµi nhµ TrÇn Phó</t>
  </si>
  <si>
    <t>Tr©n Phó</t>
  </si>
  <si>
    <t>D©y 4x4mm</t>
  </si>
  <si>
    <t>D©y c¸p 3 pha x 4 ruét</t>
  </si>
  <si>
    <t>D©y 4x6mm</t>
  </si>
  <si>
    <t>D©y 4x10mm</t>
  </si>
  <si>
    <t>D©y 4x16mm</t>
  </si>
  <si>
    <t>D©y 2x6mm</t>
  </si>
  <si>
    <t>D©y ®«i mÒm</t>
  </si>
  <si>
    <t>D©y 2x4mm</t>
  </si>
  <si>
    <t>D©y 2x2,5mm</t>
  </si>
  <si>
    <t>D©y 2x1,5mm</t>
  </si>
  <si>
    <t>D©y 2x07mm</t>
  </si>
  <si>
    <t>Tñ ®iÖn</t>
  </si>
  <si>
    <t>Tñ ®iÖn t«n to</t>
  </si>
  <si>
    <t>T«n hoa</t>
  </si>
  <si>
    <t>Tñ ®iÖn t«n nhì</t>
  </si>
  <si>
    <t>Tñ ®iÖn t«n nhá</t>
  </si>
  <si>
    <t>Tñ  2-3at</t>
  </si>
  <si>
    <t>Tñ 4 -6at</t>
  </si>
  <si>
    <t>Tñ 7 - 9at</t>
  </si>
  <si>
    <t>Tñ hép c«ng t¬</t>
  </si>
  <si>
    <t>Qu¹t ®iÖn</t>
  </si>
  <si>
    <t>Vinawin</t>
  </si>
  <si>
    <t>Cöa hµng TuyÕt Kh¶i   Tæ 3 TT CM</t>
  </si>
  <si>
    <t xml:space="preserve"> Qu¹t trÇn VINAWIN</t>
  </si>
  <si>
    <t xml:space="preserve"> Qu¹t t­êng VINAWIN</t>
  </si>
  <si>
    <t xml:space="preserve"> Qu¹t th«ng giã 30x30</t>
  </si>
  <si>
    <t>ThiÕt bÞ WC</t>
  </si>
  <si>
    <t xml:space="preserve"> XÝ bÖt</t>
  </si>
  <si>
    <t>Lo¹i g¹t</t>
  </si>
  <si>
    <t>Lo¹i 2 nhÊn</t>
  </si>
  <si>
    <t>ChËu röa ®¬n</t>
  </si>
  <si>
    <t>Inox</t>
  </si>
  <si>
    <t>S¬n Hµ</t>
  </si>
  <si>
    <t>TÐc n­íc inox T©n Mü</t>
  </si>
  <si>
    <t>Lo¹i ®øng</t>
  </si>
  <si>
    <t>Bån</t>
  </si>
  <si>
    <r>
      <t>SH 1500 (</t>
    </r>
    <r>
      <rPr>
        <sz val="10"/>
        <color indexed="8"/>
        <rFont val="Symbol"/>
        <family val="1"/>
      </rPr>
      <t xml:space="preserve">F </t>
    </r>
    <r>
      <rPr>
        <sz val="10"/>
        <color indexed="8"/>
        <rFont val=".VnTime"/>
        <family val="2"/>
      </rPr>
      <t>760)</t>
    </r>
  </si>
  <si>
    <t>T©n Mü</t>
  </si>
  <si>
    <r>
      <t>SH 700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 xml:space="preserve"> 760)</t>
    </r>
  </si>
  <si>
    <r>
      <t>SH 1200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 xml:space="preserve"> 960)</t>
    </r>
  </si>
  <si>
    <t>Lo¹i ngang</t>
  </si>
  <si>
    <t>SH 500</t>
  </si>
  <si>
    <t xml:space="preserve">SH 700 </t>
  </si>
  <si>
    <t>Bãng ®iÖn</t>
  </si>
  <si>
    <t>R¹ng §«ng</t>
  </si>
  <si>
    <t>Cöa hµng Lª Qu©n - Tæ 7, TT CM</t>
  </si>
  <si>
    <t>Bé ®Ìn tuýp 1,2m</t>
  </si>
  <si>
    <t>(Bãng+ChÊn l­u)</t>
  </si>
  <si>
    <t>Bé ®Ìn tuýp 0,6m</t>
  </si>
  <si>
    <r>
      <t>è</t>
    </r>
    <r>
      <rPr>
        <b/>
        <sz val="12"/>
        <rFont val=".VnTime"/>
        <family val="2"/>
      </rPr>
      <t>ng nhùa PVC TiÒn phong</t>
    </r>
  </si>
  <si>
    <t>CLASS0 
dµy: N mm</t>
  </si>
  <si>
    <t>TiÒn Phong</t>
  </si>
  <si>
    <t>1,2</t>
  </si>
  <si>
    <t>1,3</t>
  </si>
  <si>
    <t>1,5</t>
  </si>
  <si>
    <t>1,6</t>
  </si>
  <si>
    <t>1,9</t>
  </si>
  <si>
    <t>1,8</t>
  </si>
  <si>
    <t>2,2</t>
  </si>
  <si>
    <t>Ф125</t>
  </si>
  <si>
    <t>Ф140</t>
  </si>
  <si>
    <t>Ф160</t>
  </si>
  <si>
    <t>Ф180</t>
  </si>
  <si>
    <t>Ф200</t>
  </si>
  <si>
    <t>CLASS1
 dµy: N mm</t>
  </si>
  <si>
    <t>1,7</t>
  </si>
  <si>
    <t>2,7</t>
  </si>
  <si>
    <t>3,1</t>
  </si>
  <si>
    <t>3,5</t>
  </si>
  <si>
    <t>4,0</t>
  </si>
  <si>
    <t>4,4</t>
  </si>
  <si>
    <t>4,9</t>
  </si>
  <si>
    <t>CLASS3
 dµy: N mm</t>
  </si>
  <si>
    <t>2,4</t>
  </si>
  <si>
    <t>3,0</t>
  </si>
  <si>
    <t>2,6</t>
  </si>
  <si>
    <t>2,5</t>
  </si>
  <si>
    <t>2,9</t>
  </si>
  <si>
    <t>3,6</t>
  </si>
  <si>
    <t>4,2</t>
  </si>
  <si>
    <t>4,8</t>
  </si>
  <si>
    <t>5,4</t>
  </si>
  <si>
    <t>6,2</t>
  </si>
  <si>
    <t>6,9</t>
  </si>
  <si>
    <t>7,7</t>
  </si>
  <si>
    <r>
      <t>è</t>
    </r>
    <r>
      <rPr>
        <b/>
        <sz val="12"/>
        <rFont val=".VnTime"/>
        <family val="2"/>
      </rPr>
      <t xml:space="preserve">ng nhùa HDPE- PE100 </t>
    </r>
  </si>
  <si>
    <t xml:space="preserve">D20 </t>
  </si>
  <si>
    <r>
      <t>¸</t>
    </r>
    <r>
      <rPr>
        <sz val="12"/>
        <rFont val=".VnTime"/>
        <family val="2"/>
      </rPr>
      <t>p suÊt 20, chiÒu dÇy 2.3</t>
    </r>
  </si>
  <si>
    <t xml:space="preserve">D25 </t>
  </si>
  <si>
    <r>
      <t>¸</t>
    </r>
    <r>
      <rPr>
        <sz val="12"/>
        <rFont val=".VnTime"/>
        <family val="2"/>
      </rPr>
      <t>p suÊt 20, chiÒu dÇy 3.0</t>
    </r>
  </si>
  <si>
    <t xml:space="preserve">D32 </t>
  </si>
  <si>
    <r>
      <t>¸</t>
    </r>
    <r>
      <rPr>
        <sz val="12"/>
        <rFont val=".VnTime"/>
        <family val="2"/>
      </rPr>
      <t>p suÊt 20, chiÒu dÇy 3.6</t>
    </r>
  </si>
  <si>
    <t>D40</t>
  </si>
  <si>
    <r>
      <t>¸</t>
    </r>
    <r>
      <rPr>
        <sz val="12"/>
        <rFont val=".VnTime"/>
        <family val="2"/>
      </rPr>
      <t>p suÊt 20, chiÒu dÇy 4.5</t>
    </r>
  </si>
  <si>
    <t>D50</t>
  </si>
  <si>
    <r>
      <t>¸</t>
    </r>
    <r>
      <rPr>
        <sz val="12"/>
        <rFont val=".VnTime"/>
        <family val="2"/>
      </rPr>
      <t>p suÊt 20, chiÒu dÇy 5.6</t>
    </r>
  </si>
  <si>
    <t>D63</t>
  </si>
  <si>
    <r>
      <t>¸</t>
    </r>
    <r>
      <rPr>
        <sz val="12"/>
        <rFont val=".VnTime"/>
        <family val="2"/>
      </rPr>
      <t>p suÊt 20, chiÒu dÇy 7.1</t>
    </r>
  </si>
  <si>
    <t>D75</t>
  </si>
  <si>
    <r>
      <t>¸</t>
    </r>
    <r>
      <rPr>
        <sz val="12"/>
        <rFont val=".VnTime"/>
        <family val="2"/>
      </rPr>
      <t>p suÊt 20, chiÒu dÇy 8.4</t>
    </r>
  </si>
  <si>
    <t>D90</t>
  </si>
  <si>
    <r>
      <t>¸</t>
    </r>
    <r>
      <rPr>
        <sz val="12"/>
        <rFont val=".VnTime"/>
        <family val="2"/>
      </rPr>
      <t>p suÊt 20, chiÒu dÇy 10.1</t>
    </r>
  </si>
  <si>
    <t>D110</t>
  </si>
  <si>
    <r>
      <t>¸</t>
    </r>
    <r>
      <rPr>
        <sz val="12"/>
        <rFont val=".VnTime"/>
        <family val="2"/>
      </rPr>
      <t>p suÊt 20, chiÒu dÇy 12.3</t>
    </r>
  </si>
  <si>
    <t>Men sø</t>
  </si>
  <si>
    <t xml:space="preserve"> XÝ xæm </t>
  </si>
  <si>
    <t>TÐc n­íc S¬n Hµ</t>
  </si>
  <si>
    <r>
      <t>SH 500 (</t>
    </r>
    <r>
      <rPr>
        <sz val="10"/>
        <color indexed="8"/>
        <rFont val="Symbol"/>
        <family val="1"/>
      </rPr>
      <t xml:space="preserve">F </t>
    </r>
    <r>
      <rPr>
        <sz val="10"/>
        <color indexed="8"/>
        <rFont val=".VnTime"/>
        <family val="2"/>
      </rPr>
      <t>760)</t>
    </r>
  </si>
  <si>
    <r>
      <t>SH 1000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 xml:space="preserve"> 960)</t>
    </r>
  </si>
  <si>
    <r>
      <t>SH 1200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 xml:space="preserve"> 1050)</t>
    </r>
  </si>
  <si>
    <r>
      <t>SH 1500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 xml:space="preserve"> 960)</t>
    </r>
  </si>
  <si>
    <r>
      <t>SH 1500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1200)</t>
    </r>
  </si>
  <si>
    <r>
      <t>SH 2000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1200)</t>
    </r>
  </si>
  <si>
    <r>
      <t>SH 2000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1380)</t>
    </r>
  </si>
  <si>
    <r>
      <t>SH 2500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1200)</t>
    </r>
  </si>
  <si>
    <r>
      <t>SH 2500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1380)</t>
    </r>
  </si>
  <si>
    <r>
      <t>SH 3000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1200)</t>
    </r>
  </si>
  <si>
    <r>
      <t>SH 3000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1380)</t>
    </r>
  </si>
  <si>
    <r>
      <t>SH 3500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1380)</t>
    </r>
  </si>
  <si>
    <r>
      <t>SH 4000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 xml:space="preserve">1380 </t>
    </r>
    <r>
      <rPr>
        <sz val="10"/>
        <color indexed="8"/>
        <rFont val="Symbol"/>
        <family val="1"/>
      </rPr>
      <t>¸</t>
    </r>
    <r>
      <rPr>
        <sz val="10"/>
        <color indexed="8"/>
        <rFont val=".VnTime"/>
        <family val="2"/>
      </rPr>
      <t xml:space="preserve"> 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1420)</t>
    </r>
  </si>
  <si>
    <r>
      <t>SH 4500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 xml:space="preserve">1380 </t>
    </r>
    <r>
      <rPr>
        <sz val="10"/>
        <color indexed="8"/>
        <rFont val="Symbol"/>
        <family val="1"/>
      </rPr>
      <t>¸</t>
    </r>
    <r>
      <rPr>
        <sz val="10"/>
        <color indexed="8"/>
        <rFont val=".VnTime"/>
        <family val="2"/>
      </rPr>
      <t xml:space="preserve"> 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1420)</t>
    </r>
  </si>
  <si>
    <r>
      <t>SH 5000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1420)</t>
    </r>
  </si>
  <si>
    <r>
      <t>SH 6000 (</t>
    </r>
    <r>
      <rPr>
        <sz val="10"/>
        <color indexed="8"/>
        <rFont val="Symbol"/>
        <family val="1"/>
      </rPr>
      <t>F</t>
    </r>
    <r>
      <rPr>
        <sz val="10"/>
        <color indexed="8"/>
        <rFont val=".VnTime"/>
        <family val="2"/>
      </rPr>
      <t>1420)</t>
    </r>
  </si>
  <si>
    <t>Phụ lục   01</t>
  </si>
  <si>
    <t>CÔNG BỐ GIÁ VẬT LIỆU XÂY DỰNG TRÊN ĐỊA BÀN THỊ XÃ BẮC KẠN</t>
  </si>
  <si>
    <t>Sở Xây dựng Bắc Kạn</t>
  </si>
  <si>
    <t xml:space="preserve"> lo¹i vËt liÖu </t>
  </si>
  <si>
    <t>§¬n vÞ tÝnh</t>
  </si>
  <si>
    <t>Quy c¸ch, Tiªu chuÈn kü thuËt</t>
  </si>
  <si>
    <t xml:space="preserve">Gi¸ b¸n ®· cã VAT </t>
  </si>
  <si>
    <t>Nguån cung cÊp hoÆc n¬i tiªu thô</t>
  </si>
  <si>
    <t>C¸t x©y (Quan N­a, thÞ x· B¾c K¹n)</t>
  </si>
  <si>
    <r>
      <t>m</t>
    </r>
    <r>
      <rPr>
        <vertAlign val="superscript"/>
        <sz val="11"/>
        <color indexed="8"/>
        <rFont val=".VnTime"/>
        <family val="2"/>
      </rPr>
      <t>3</t>
    </r>
  </si>
  <si>
    <t xml:space="preserve">C¸c hé d©n khai th¸c </t>
  </si>
  <si>
    <t>C¸t tr¸t  (Quan N­a, thÞ x· B¾c K¹n)</t>
  </si>
  <si>
    <t>c¸t x©y (B¶n Bung, thÞ x· B¾c K¹n)</t>
  </si>
  <si>
    <t>c¸t tr¸t (B¶n Bung, thÞ x· B¾c K¹n)</t>
  </si>
  <si>
    <t>Xi m¨ng Hoµng Th¹ch Pc30</t>
  </si>
  <si>
    <t>Cty TNHH Hoµng Doanh 
 Ph­êng §øc Xu©n - thÞ x· B¾c K¹n</t>
  </si>
  <si>
    <t>Xi m¨ng La Hiªn   Pc30</t>
  </si>
  <si>
    <t>Xi m¨ng Quang S¬n   Pc30</t>
  </si>
  <si>
    <t>Xi m¨ng tr¾ng Th¸i B×nh</t>
  </si>
  <si>
    <t>Mỏ đ¸ Cèc NgËm</t>
  </si>
  <si>
    <t>C«ng ty CP kho¸ng s¶n ViÖt Th¾ng
Tæ 9 - Phừơng Phïng ChÝ Kiªn - thÞ x· B¾c K¹n</t>
  </si>
  <si>
    <t>§¸ 0,5x1</t>
  </si>
  <si>
    <r>
      <t>m</t>
    </r>
    <r>
      <rPr>
        <vertAlign val="superscript"/>
        <sz val="11"/>
        <color indexed="8"/>
        <rFont val=".VnTime"/>
        <family val="2"/>
      </rPr>
      <t>3</t>
    </r>
  </si>
  <si>
    <t>§¸ cÊp phèi lo¹i 1</t>
  </si>
  <si>
    <t>V«i  côc</t>
  </si>
  <si>
    <t>ThÞ x· B¾c K¹n</t>
  </si>
  <si>
    <t>TT thÞ x· B¾c K¹n</t>
  </si>
  <si>
    <t xml:space="preserve">G¹ch thñ c«ng </t>
  </si>
  <si>
    <t>6,5x10,5x22</t>
  </si>
  <si>
    <t>Th«n Phiªng My,
 x· HuyÒn Tung</t>
  </si>
  <si>
    <t>Nhµ m¸y g¹ch Tuynel x· CÈm giµng</t>
  </si>
  <si>
    <r>
      <t xml:space="preserve">G¹ch Tuynel 2 lç ®é rçng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33</t>
    </r>
  </si>
  <si>
    <t>(210x97x57)mm lo¹i I</t>
  </si>
  <si>
    <t>(210x97x57)mm lo¹i II</t>
  </si>
  <si>
    <r>
      <t xml:space="preserve">G¹ch Tuynel 2 lç ®é rçng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30</t>
    </r>
  </si>
  <si>
    <t>(220x105x60)mm</t>
  </si>
  <si>
    <r>
      <t xml:space="preserve">G¹ch Tuynel 4 lç ®é rçng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30</t>
    </r>
  </si>
  <si>
    <t>(210x97x125)mm</t>
  </si>
  <si>
    <r>
      <t xml:space="preserve">G¹ch Tuynel 6 lç ®é rçng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30</t>
    </r>
  </si>
  <si>
    <t>G¹ch Block lôc gi¸c mÇu ®á</t>
  </si>
  <si>
    <t>15x15x5</t>
  </si>
  <si>
    <t>C«ng ty cæ phÇn s¶n xuÊt vËt liÖu x©y dùng 
B¾c K¹n
 Tæ 1A, ph­êng §øc Xu©n, thÞ x· B¾c K¹n</t>
  </si>
  <si>
    <t>G¹ch Block lôc gi¸c mÇu vµng</t>
  </si>
  <si>
    <t>G¹ch Block Zicz¾c mÇu ®á</t>
  </si>
  <si>
    <t>22x10,5x5</t>
  </si>
  <si>
    <t>G¹ch Block Zicz¾c mÇu vµng</t>
  </si>
  <si>
    <t>G¹ch èp CMC 200x300</t>
  </si>
  <si>
    <r>
      <t>m</t>
    </r>
    <r>
      <rPr>
        <vertAlign val="superscript"/>
        <sz val="11"/>
        <color indexed="8"/>
        <rFont val=".VnTime"/>
        <family val="2"/>
      </rPr>
      <t>2</t>
    </r>
  </si>
  <si>
    <t>C«ng ty TNHH Lan Kim
 Ph­êng §øc Xu©n - thÞ x· B¾c K¹n</t>
  </si>
  <si>
    <t>G¹ch èp ch©n t­êng 
CMC 400x120</t>
  </si>
  <si>
    <t>G¹ch èp vỉ INax</t>
  </si>
  <si>
    <t>G¹ch chèng tr¬n 300*300 (CERMC)</t>
  </si>
  <si>
    <t>G¹ch èp Liªn Doanh 300*600 mm</t>
  </si>
  <si>
    <t>G¹ch èp Liªn Doanh 300*450 mm</t>
  </si>
  <si>
    <t>G¹ch èp Liªn Doanh 200*250 mm</t>
  </si>
  <si>
    <t>G¹ch Ceramic chèng tr¬n 400x400</t>
  </si>
  <si>
    <t>G¹ch Ceramic 400x400</t>
  </si>
  <si>
    <t>G¹ch 300x600mm</t>
  </si>
  <si>
    <t>G¹ch ceramic 600x600</t>
  </si>
  <si>
    <t>G¹ch terrazzo</t>
  </si>
  <si>
    <t>G¹ch granit 60*60</t>
  </si>
  <si>
    <t>G¹ch l¸t Hoa C­¬ng 400x400</t>
  </si>
  <si>
    <t>G¹ch ®Êt nung Xu©n Hoµ 300*300</t>
  </si>
  <si>
    <t>G¹ch gèm Kinh B¾c 400*400</t>
  </si>
  <si>
    <t>G¹ch thÎ H¹ long</t>
  </si>
  <si>
    <t>24*6*1</t>
  </si>
  <si>
    <t>§¸ Granit nh©n t¹o</t>
  </si>
  <si>
    <t>§¸ Granit tù nhiªn</t>
  </si>
  <si>
    <t>§¸ èp mÇu kim sa h¹t nhá</t>
  </si>
  <si>
    <t xml:space="preserve">§¸ xÎ vì </t>
  </si>
  <si>
    <t>Keo d¸n g¹ch ®¸</t>
  </si>
  <si>
    <t>CarboncorAsphatlt</t>
  </si>
  <si>
    <t>C«ng ty cæ phÇn cacbon ViÖt Nam</t>
  </si>
  <si>
    <t xml:space="preserve">Ngãi mòi hµi H¹ long </t>
  </si>
  <si>
    <t>Ngãi H¹ long (M8)</t>
  </si>
  <si>
    <t>340*205*13</t>
  </si>
  <si>
    <t>C«ng ty CPDV&amp;TM 5-10 tæ 9b ph­êng §øc Xu©n</t>
  </si>
  <si>
    <t>Ngãi H¹ long (M17)</t>
  </si>
  <si>
    <t>Ngãi bß Hạ long (M7)</t>
  </si>
  <si>
    <t>340*170*13</t>
  </si>
  <si>
    <t xml:space="preserve">Ngãi Xu©n Hoµ Hµ Néi </t>
  </si>
  <si>
    <t xml:space="preserve">Ngã Bß Xu©n Hoµ Hµ Néi </t>
  </si>
  <si>
    <t>380*175*15</t>
  </si>
  <si>
    <t>Ngãi bß Xu©n Hoµ</t>
  </si>
  <si>
    <t>Gç cèp pha N7-8</t>
  </si>
  <si>
    <t>Hîp t¸c x· Thµnh Vinh
Tæ 17 - P.S«ng CÇu - thÞ x· B¾c K¹n</t>
  </si>
  <si>
    <t>Cöa gç Pan« ®Æc gç nhãm II</t>
  </si>
  <si>
    <t>Gç lim</t>
  </si>
  <si>
    <t>Cöa gç Pan« ®Æc gç nhãm III</t>
  </si>
  <si>
    <t>Khu«n kÐp gç lim</t>
  </si>
  <si>
    <t>250*80</t>
  </si>
  <si>
    <t>Khu«n ®¬n gç lim</t>
  </si>
  <si>
    <t>140*80</t>
  </si>
  <si>
    <t>Khu«n kÐp gç nghiÕn</t>
  </si>
  <si>
    <t>250*65</t>
  </si>
  <si>
    <t>Khu«n ®¬n gç nghiÕn</t>
  </si>
  <si>
    <t>130*65</t>
  </si>
  <si>
    <t>Tay vÞn lan can gç nghiÕn</t>
  </si>
  <si>
    <t>Khu«n kÐp gç nhãm III</t>
  </si>
  <si>
    <t>Khu«n ®¬n gç nhãm III</t>
  </si>
  <si>
    <t>140*65</t>
  </si>
  <si>
    <t>NÑp khu«n cöa</t>
  </si>
  <si>
    <t>Cöa ®i, cöa sæ chíp gç nhãm III</t>
  </si>
  <si>
    <t>Trô gç cÇu thang gç nhãm III</t>
  </si>
  <si>
    <t xml:space="preserve">C¸i </t>
  </si>
  <si>
    <t>Tay vÞn cÇu thang gç nhãm III (soi 
èng tê)</t>
  </si>
  <si>
    <t xml:space="preserve">7*10 </t>
  </si>
  <si>
    <t>Cöa ®i, cöa sæ khung nh«m kÝnh</t>
  </si>
  <si>
    <t>38x76, kÝnh tr¾ng ViÖt - NhËt dµy 0,5cm</t>
  </si>
  <si>
    <r>
      <t>Cöa hµng Nh«m - KÝnh - §iÖn tö H­¬ng Nam</t>
    </r>
    <r>
      <rPr>
        <sz val="11"/>
        <color indexed="8"/>
        <rFont val=".VnTime"/>
        <family val="0"/>
      </rPr>
      <t xml:space="preserve">
</t>
    </r>
    <r>
      <rPr>
        <sz val="11"/>
        <color indexed="8"/>
        <rFont val=".VnTime"/>
        <family val="2"/>
      </rPr>
      <t>Tæ 4 - Ph­êng S«ng CÇu TX.B¾c K¹n</t>
    </r>
  </si>
  <si>
    <t>V¸ch khung nh«m kÝnh</t>
  </si>
  <si>
    <t>Cöa khung nh«m  s¬n tÜnh ®iÖn, kÝnh dµy 0,5 cm</t>
  </si>
  <si>
    <t>V¸ch khung nh«m  s¬n tÜnh ®iÖn, kÝnh dµy 0,5 cm</t>
  </si>
  <si>
    <t>B¶n lÒ thuû lùc</t>
  </si>
  <si>
    <t>Tay n¾m cöa thuû lùc</t>
  </si>
  <si>
    <t>Khãa sµn</t>
  </si>
  <si>
    <t>Cty TNHH B¶o Anh  tæ 5 ph­êng Phïng ChÝ Kiªn</t>
  </si>
  <si>
    <t>Clemon</t>
  </si>
  <si>
    <t>Khãa tay g¹t ViÖt tiÖp 30</t>
  </si>
  <si>
    <t>Cöa ®i pa n« - kÝnh gç nhãm III</t>
  </si>
  <si>
    <t>KÝnh tr¾ng viÖt- NhËt dÇy 0.5cm</t>
  </si>
  <si>
    <t>Cöa ®i pa n« - kÝnh gçnhãm III</t>
  </si>
  <si>
    <t>KÝnh tr¾ng viÖt- NhËt dÇy 6.38 mm</t>
  </si>
  <si>
    <t>Cöa sæ  kÝnh gç nhãm III</t>
  </si>
  <si>
    <t>Cöa nhùa lâi thÐp cöa sæ kÝnh 0.63cm</t>
  </si>
  <si>
    <t>§ñ phô kiÖn,kÝnh an toµn dÇy 6.38mm</t>
  </si>
  <si>
    <t>Cöa nhùa lâi thÐp cöa ®i kÝnh 0.63cm</t>
  </si>
  <si>
    <r>
      <t>HÖ thèng cöa nh«m cao cÊp ViÖt ph¸p SHAL H-WINDOW</t>
    </r>
    <r>
      <rPr>
        <sz val="11"/>
        <color indexed="8"/>
        <rFont val="Times New Roman"/>
        <family val="1"/>
      </rPr>
      <t>( bao gôm phụ kiện)</t>
    </r>
  </si>
  <si>
    <r>
      <t>C«ng ty TNHH B¶o Anh</t>
    </r>
    <r>
      <rPr>
        <sz val="11"/>
        <color indexed="8"/>
        <rFont val=".VnTime"/>
        <family val="0"/>
      </rPr>
      <t xml:space="preserve">
Tæ 5 - P.Phïng ChÝ Kiªn</t>
    </r>
  </si>
  <si>
    <t>Cöa sæ 2 c¸nh më lïa</t>
  </si>
  <si>
    <t>45*75,kÝnh tr¾ng viÖt- NhËt dÇy 8.38 mm</t>
  </si>
  <si>
    <t>Cöa sæ 3 c¸nh më lËt</t>
  </si>
  <si>
    <t>Cöa sæ 2 c¸nh më lËt</t>
  </si>
  <si>
    <t xml:space="preserve">Cöa sæ chíp kÝnh </t>
  </si>
  <si>
    <t>25*75,kÝnh tr¾ng viÖt- NhËt dÇy 8.38 mm</t>
  </si>
  <si>
    <t>Cöa ®i 2 c¸nh quay</t>
  </si>
  <si>
    <t xml:space="preserve">V¸ch kÝnh </t>
  </si>
  <si>
    <t>Hoa s¾t dÑp (h×nh bÇu dôc)</t>
  </si>
  <si>
    <t>50*2,5 a150</t>
  </si>
  <si>
    <t>Doang nghiÖp t­ nh©n TiÕn H­ng 
Ph­êng §øc Xu©n, thÞ x· B¾c K¹n</t>
  </si>
  <si>
    <t xml:space="preserve">Sen hoa cöa s¾t ®Æc </t>
  </si>
  <si>
    <t>14*14 (a150)</t>
  </si>
  <si>
    <t>Hµng rµo s¾t vu«ng ®Æc (bao gåm m¸c vµ hoa v¨n)</t>
  </si>
  <si>
    <t>16*1* (a150)</t>
  </si>
  <si>
    <t xml:space="preserve">Lan can cÇu thang </t>
  </si>
  <si>
    <t>14*14 (a100)</t>
  </si>
  <si>
    <t>ThÐp Tisco Th¸i Nguyªn</t>
  </si>
  <si>
    <r>
      <t xml:space="preserve">ThÐp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6-8</t>
    </r>
  </si>
  <si>
    <r>
      <t xml:space="preserve">ThÐp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10-11</t>
    </r>
  </si>
  <si>
    <r>
      <t xml:space="preserve">ThÐp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12</t>
    </r>
  </si>
  <si>
    <r>
      <t xml:space="preserve">ThÐp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14-40</t>
    </r>
  </si>
  <si>
    <t>ThÐp h×nh</t>
  </si>
  <si>
    <t>Xµ gå, v× kÌo thÐp c¸c lo¹i</t>
  </si>
  <si>
    <t>§inh</t>
  </si>
  <si>
    <t>§inh ®Øa</t>
  </si>
  <si>
    <t>Que hµn</t>
  </si>
  <si>
    <t>TÊm lîp Fibr« XM §«ng Anh</t>
  </si>
  <si>
    <t>0,8m x 1,5m</t>
  </si>
  <si>
    <t>TÊm lîp Fibr« XM Th¸i nguyªn</t>
  </si>
  <si>
    <t>0,8m x 1,4m</t>
  </si>
  <si>
    <t>Fibr« óp nãc</t>
  </si>
  <si>
    <t>dài 1m</t>
  </si>
  <si>
    <t>T«n lîp m¸i AUSTNAM</t>
  </si>
  <si>
    <t>Cty TNHH Hoµng Doanh 
 Ph­êng §øc Xu©n - thÞ x· B¾c K¹n
Cty TNHH Hoµng Doanh 
 Ph­êng §øc Xu©n - thÞ x· B¾c K¹n</t>
  </si>
  <si>
    <t>T«n  sãng ngãi 6 sãng</t>
  </si>
  <si>
    <t>0,40*1070</t>
  </si>
  <si>
    <t>0,42*1070</t>
  </si>
  <si>
    <t>0,45*1070</t>
  </si>
  <si>
    <t>0,47*1070</t>
  </si>
  <si>
    <t>T«n chèng nãng</t>
  </si>
  <si>
    <t>PU 20mm</t>
  </si>
  <si>
    <t>Vu«ng 11 sãng</t>
  </si>
  <si>
    <t>T«n chèng nãng 6 sãng</t>
  </si>
  <si>
    <t>Ke m¸I t«n lîp</t>
  </si>
  <si>
    <t>Bu l«ng M10</t>
  </si>
  <si>
    <t>Bu l«ng M12</t>
  </si>
  <si>
    <t>Bu l«ng M14</t>
  </si>
  <si>
    <t>Bu l«ng M16</t>
  </si>
  <si>
    <t>T«n èp nãc, èp s­ên, m¸ng n­íc AUSTNAM</t>
  </si>
  <si>
    <t xml:space="preserve">T«n óp nãc khæ réng 400mm </t>
  </si>
  <si>
    <t>0,42*400</t>
  </si>
  <si>
    <t>0,45*400</t>
  </si>
  <si>
    <t>0,47*400</t>
  </si>
  <si>
    <t xml:space="preserve">T«n óp nãc khæ réng 600mm </t>
  </si>
  <si>
    <t>C¬ së SX rä thÐp NguyÔn V¨n §×nh
tæ 2 - P.S«ng CÇu - TX.B¾c K¹n</t>
  </si>
  <si>
    <r>
      <t xml:space="preserve">Rä thÐp khung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4 A15</t>
    </r>
  </si>
  <si>
    <t>rä</t>
  </si>
  <si>
    <t>2x1x1</t>
  </si>
  <si>
    <r>
      <t xml:space="preserve">Rä thÐp khung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6 A15</t>
    </r>
  </si>
  <si>
    <r>
      <t xml:space="preserve">Rä thÐp khung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8 A15</t>
    </r>
  </si>
  <si>
    <t>2x1x0,5</t>
  </si>
  <si>
    <t>BËt s¾t</t>
  </si>
  <si>
    <t>Ø6 - Ø20</t>
  </si>
  <si>
    <t>L­íi thÐp B40</t>
  </si>
  <si>
    <t>TrÇn nhùa liªn doanh (®· cã khung x­¬ng)</t>
  </si>
  <si>
    <t>626.636…</t>
  </si>
  <si>
    <t>DNTN Long H­êng 
Tæ 9A, ph­êng §øc Xu©n</t>
  </si>
  <si>
    <t>Phµo nhùa</t>
  </si>
  <si>
    <t>TÊm th¹ch cao (TrÇn ch×m)</t>
  </si>
  <si>
    <t>1200x1800x9</t>
  </si>
  <si>
    <t>TÊm th¹ch cao (TrÇn th¶ hoa v¨n)</t>
  </si>
  <si>
    <t>600x1200x9</t>
  </si>
  <si>
    <t>TÊm th¹ch cao (V¸ch ®øng)</t>
  </si>
  <si>
    <t>605x1210x13</t>
  </si>
  <si>
    <t>TÊm th¹ch cao chèng Èm (TrÇn ch×m)</t>
  </si>
  <si>
    <t>TÊm th¹ch cao chèng Èm (TrÇn th¶)</t>
  </si>
  <si>
    <t>Phµo th¹ch cao</t>
  </si>
  <si>
    <t>Bét b¶ Vakia  néi thÊt</t>
  </si>
  <si>
    <t>Bao(40kg)</t>
  </si>
  <si>
    <t>Chèng kiÒm</t>
  </si>
  <si>
    <t>C«ng ty liªn doanh s¬n Vakia - Italia
Nhµ ph©n phèi 
Anh Qu©n
Tæ 8 - Ph­êng Phïng ChÝ Kiªn - TX.B¾c K¹n
§T: 0912.700.736</t>
  </si>
  <si>
    <t>Bét b¶ Vakia  ngo¹i thÊt</t>
  </si>
  <si>
    <t>Chèng thÊm</t>
  </si>
  <si>
    <t>S¬n mÞn néi thÊt cao cÊp</t>
  </si>
  <si>
    <t>Thïng (18l)</t>
  </si>
  <si>
    <t>Vakia - S300</t>
  </si>
  <si>
    <t>S¬n néi thÊt bãng mê</t>
  </si>
  <si>
    <t>Vakia - S400</t>
  </si>
  <si>
    <t>S¬n néi thÊt siªu tr¾ng</t>
  </si>
  <si>
    <t>Vakia Supper White</t>
  </si>
  <si>
    <t>S¬n lãt kh¸ng kiÒm néi thÊt</t>
  </si>
  <si>
    <t>Vakia Sealer V901</t>
  </si>
  <si>
    <t>S¬n lãt kh¸ng kiÒm ngo¹i thÊt</t>
  </si>
  <si>
    <t>Vakia Sealer V902</t>
  </si>
  <si>
    <t>S¬n chèng thÊm mµu ngo¹i thÊt</t>
  </si>
  <si>
    <t>Vakia - E700</t>
  </si>
  <si>
    <t xml:space="preserve">S¬n Dulux </t>
  </si>
  <si>
    <t>§¹i lý ph©n phèi Duy Th¸i
Tæ 7 - Ph­êng NguyÔn ThÞ Minh Khai  - TX.B¾c K¹n
§T: 02813.871.933</t>
  </si>
  <si>
    <t>S¬n ICI Dulux Weather Shield ngoµi trêi</t>
  </si>
  <si>
    <t>S¬n ICI Dulux Inspire ngoµi trêi</t>
  </si>
  <si>
    <t>18L</t>
  </si>
  <si>
    <t>S¬n ICI Dulux trong nhµ</t>
  </si>
  <si>
    <t>S¬n lãt ICI Dulux, chèng kiÒm ngoµi trêi</t>
  </si>
  <si>
    <t>S¬n lãt ICI Dulux, trong nhµ</t>
  </si>
  <si>
    <t>Bét b¶ Dulux trong vµ ngoµi nhµ</t>
  </si>
  <si>
    <t>40Kg</t>
  </si>
  <si>
    <t>Bét b¶ Dulux Weathershield ngoµi nhµ</t>
  </si>
  <si>
    <t>25Kg</t>
  </si>
  <si>
    <t>S¬n tæng hîp</t>
  </si>
  <si>
    <t>Cöa hµng TÝnh Anh, 
tæ 11A, ph­êng §øc Xu©n</t>
  </si>
  <si>
    <r>
      <t>è</t>
    </r>
    <r>
      <rPr>
        <sz val="11"/>
        <color indexed="8"/>
        <rFont val=".VnTime"/>
        <family val="2"/>
      </rPr>
      <t xml:space="preserve">ng nhùa Sim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110</t>
    </r>
  </si>
  <si>
    <r>
      <t>è</t>
    </r>
    <r>
      <rPr>
        <sz val="11"/>
        <color indexed="8"/>
        <rFont val=".VnTime"/>
        <family val="2"/>
      </rPr>
      <t xml:space="preserve">ng nhùa Sim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90</t>
    </r>
  </si>
  <si>
    <r>
      <t>è</t>
    </r>
    <r>
      <rPr>
        <sz val="11"/>
        <color indexed="8"/>
        <rFont val=".VnTime"/>
        <family val="2"/>
      </rPr>
      <t xml:space="preserve">ng nhùa Sim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75</t>
    </r>
  </si>
  <si>
    <r>
      <t>è</t>
    </r>
    <r>
      <rPr>
        <sz val="11"/>
        <color indexed="8"/>
        <rFont val=".VnTime"/>
        <family val="2"/>
      </rPr>
      <t xml:space="preserve">ng nhùa Sim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34</t>
    </r>
  </si>
  <si>
    <r>
      <t>è</t>
    </r>
    <r>
      <rPr>
        <sz val="11"/>
        <color indexed="8"/>
        <rFont val=".VnTime"/>
        <family val="2"/>
      </rPr>
      <t xml:space="preserve">ng nhùa Sim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27</t>
    </r>
  </si>
  <si>
    <r>
      <t>è</t>
    </r>
    <r>
      <rPr>
        <sz val="11"/>
        <color indexed="8"/>
        <rFont val=".VnTime"/>
        <family val="2"/>
      </rPr>
      <t xml:space="preserve">ng nhùa Sim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21</t>
    </r>
  </si>
  <si>
    <r>
      <t>è</t>
    </r>
    <r>
      <rPr>
        <sz val="11"/>
        <color indexed="8"/>
        <rFont val=".VnTime"/>
        <family val="2"/>
      </rPr>
      <t xml:space="preserve">ng chÞu nhiÖt PPR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110</t>
    </r>
  </si>
  <si>
    <r>
      <t>è</t>
    </r>
    <r>
      <rPr>
        <sz val="11"/>
        <color indexed="8"/>
        <rFont val=".VnTime"/>
        <family val="2"/>
      </rPr>
      <t>ng chÞu nhiÖt PPR tiªu chuÈn DIN8077</t>
    </r>
  </si>
  <si>
    <r>
      <t>è</t>
    </r>
    <r>
      <rPr>
        <sz val="11"/>
        <color indexed="8"/>
        <rFont val=".VnTime"/>
        <family val="2"/>
      </rPr>
      <t xml:space="preserve">ng chÞu nhiÖt PPR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90</t>
    </r>
  </si>
  <si>
    <r>
      <t>è</t>
    </r>
    <r>
      <rPr>
        <sz val="11"/>
        <color indexed="8"/>
        <rFont val=".VnTime"/>
        <family val="2"/>
      </rPr>
      <t xml:space="preserve">ng chÞu nhiÖt PPR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75</t>
    </r>
  </si>
  <si>
    <r>
      <t>è</t>
    </r>
    <r>
      <rPr>
        <sz val="11"/>
        <color indexed="8"/>
        <rFont val=".VnTime"/>
        <family val="2"/>
      </rPr>
      <t xml:space="preserve">ng chÞu nhiÖt PPR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63</t>
    </r>
  </si>
  <si>
    <r>
      <t>è</t>
    </r>
    <r>
      <rPr>
        <sz val="11"/>
        <color indexed="8"/>
        <rFont val=".VnTime"/>
        <family val="2"/>
      </rPr>
      <t xml:space="preserve">ng chÞu nhiÖt PPR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50</t>
    </r>
  </si>
  <si>
    <r>
      <t>è</t>
    </r>
    <r>
      <rPr>
        <sz val="11"/>
        <color indexed="8"/>
        <rFont val=".VnTime"/>
        <family val="2"/>
      </rPr>
      <t xml:space="preserve">ng chÞu nhiÖt PPR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40</t>
    </r>
  </si>
  <si>
    <r>
      <t>è</t>
    </r>
    <r>
      <rPr>
        <sz val="11"/>
        <color indexed="8"/>
        <rFont val=".VnTime"/>
        <family val="2"/>
      </rPr>
      <t xml:space="preserve">ng chÞu nhiÖt PPR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32</t>
    </r>
  </si>
  <si>
    <r>
      <t>è</t>
    </r>
    <r>
      <rPr>
        <sz val="11"/>
        <color indexed="8"/>
        <rFont val=".VnTime"/>
        <family val="2"/>
      </rPr>
      <t xml:space="preserve">ng chÞu nhiÖt PPR </t>
    </r>
    <r>
      <rPr>
        <sz val="11"/>
        <color indexed="8"/>
        <rFont val="Symbol"/>
        <family val="1"/>
      </rPr>
      <t>F</t>
    </r>
    <r>
      <rPr>
        <sz val="11"/>
        <color indexed="8"/>
        <rFont val=".VnTime"/>
        <family val="2"/>
      </rPr>
      <t>25</t>
    </r>
  </si>
  <si>
    <r>
      <t xml:space="preserve">Bån INOX - </t>
    </r>
    <r>
      <rPr>
        <b/>
        <sz val="11"/>
        <color indexed="8"/>
        <rFont val=".VnTimeH"/>
        <family val="2"/>
      </rPr>
      <t>Toµn Mü</t>
    </r>
  </si>
  <si>
    <t>Cöa hµng TÝnh Anh, tæ 11A, ph­êng §øc Xu©n
Cöa hµng TÝnh Anh, tæ 11A, ph­êng §øc Xu©n</t>
  </si>
  <si>
    <t>Bån INOX bån ®øng (gåm c¶ ch©n)</t>
  </si>
  <si>
    <r>
      <t>500 (</t>
    </r>
    <r>
      <rPr>
        <sz val="11"/>
        <color indexed="8"/>
        <rFont val="Symbol"/>
        <family val="1"/>
      </rPr>
      <t xml:space="preserve">Æ </t>
    </r>
    <r>
      <rPr>
        <sz val="11"/>
        <color indexed="8"/>
        <rFont val=".VnTime"/>
        <family val="2"/>
      </rPr>
      <t>745)</t>
    </r>
  </si>
  <si>
    <r>
      <t>1000 (</t>
    </r>
    <r>
      <rPr>
        <sz val="11"/>
        <color indexed="8"/>
        <rFont val="Symbol"/>
        <family val="1"/>
      </rPr>
      <t xml:space="preserve">Æ </t>
    </r>
    <r>
      <rPr>
        <sz val="11"/>
        <color indexed="8"/>
        <rFont val=".VnTime"/>
        <family val="2"/>
      </rPr>
      <t>950)</t>
    </r>
  </si>
  <si>
    <r>
      <t>1200 (</t>
    </r>
    <r>
      <rPr>
        <sz val="11"/>
        <color indexed="8"/>
        <rFont val="Symbol"/>
        <family val="1"/>
      </rPr>
      <t>Æ</t>
    </r>
    <r>
      <rPr>
        <sz val="11"/>
        <color indexed="8"/>
        <rFont val=".VnTime"/>
        <family val="2"/>
      </rPr>
      <t xml:space="preserve"> 960)</t>
    </r>
  </si>
  <si>
    <r>
      <t>1500 (</t>
    </r>
    <r>
      <rPr>
        <sz val="11"/>
        <color indexed="8"/>
        <rFont val="Symbol"/>
        <family val="1"/>
      </rPr>
      <t>Æ</t>
    </r>
    <r>
      <rPr>
        <sz val="11"/>
        <color indexed="8"/>
        <rFont val=".VnTime"/>
        <family val="2"/>
      </rPr>
      <t xml:space="preserve"> 1.150)</t>
    </r>
  </si>
  <si>
    <r>
      <t>2000 (</t>
    </r>
    <r>
      <rPr>
        <sz val="11"/>
        <color indexed="8"/>
        <rFont val="Symbol"/>
        <family val="1"/>
      </rPr>
      <t>Æ</t>
    </r>
    <r>
      <rPr>
        <sz val="11"/>
        <color indexed="8"/>
        <rFont val=".VnTime"/>
        <family val="2"/>
      </rPr>
      <t xml:space="preserve"> 1.150)</t>
    </r>
  </si>
  <si>
    <r>
      <t>4000 (</t>
    </r>
    <r>
      <rPr>
        <sz val="11"/>
        <color indexed="8"/>
        <rFont val="Symbol"/>
        <family val="1"/>
      </rPr>
      <t>Æ</t>
    </r>
    <r>
      <rPr>
        <sz val="11"/>
        <color indexed="8"/>
        <rFont val=".VnTime"/>
        <family val="2"/>
      </rPr>
      <t xml:space="preserve"> 1420)</t>
    </r>
  </si>
  <si>
    <r>
      <t>5000 (</t>
    </r>
    <r>
      <rPr>
        <sz val="11"/>
        <color indexed="8"/>
        <rFont val="Symbol"/>
        <family val="1"/>
      </rPr>
      <t>Æ</t>
    </r>
    <r>
      <rPr>
        <sz val="11"/>
        <color indexed="8"/>
        <rFont val=".VnTime"/>
        <family val="2"/>
      </rPr>
      <t xml:space="preserve"> 1420)</t>
    </r>
  </si>
  <si>
    <t>Cöa hµng TÝnh Anh, tæ 11A, ph­êng §øc Xu©n</t>
  </si>
  <si>
    <t xml:space="preserve">Bån INOX bån ngang </t>
  </si>
  <si>
    <r>
      <t>1500 (</t>
    </r>
    <r>
      <rPr>
        <sz val="11"/>
        <color indexed="8"/>
        <rFont val="Symbol"/>
        <family val="1"/>
      </rPr>
      <t>Æ</t>
    </r>
    <r>
      <rPr>
        <sz val="11"/>
        <color indexed="8"/>
        <rFont val=".VnTime"/>
        <family val="2"/>
      </rPr>
      <t xml:space="preserve"> 1150)</t>
    </r>
  </si>
  <si>
    <r>
      <t>2000 (</t>
    </r>
    <r>
      <rPr>
        <sz val="11"/>
        <color indexed="8"/>
        <rFont val="Symbol"/>
        <family val="1"/>
      </rPr>
      <t>Æ</t>
    </r>
    <r>
      <rPr>
        <sz val="11"/>
        <color indexed="8"/>
        <rFont val=".VnTime"/>
        <family val="2"/>
      </rPr>
      <t xml:space="preserve"> 1420)</t>
    </r>
  </si>
  <si>
    <r>
      <t>5000 (</t>
    </r>
    <r>
      <rPr>
        <sz val="11"/>
        <color indexed="8"/>
        <rFont val="Symbol"/>
        <family val="1"/>
      </rPr>
      <t>Æ</t>
    </r>
    <r>
      <rPr>
        <sz val="11"/>
        <color indexed="8"/>
        <rFont val=".VnTime"/>
        <family val="2"/>
      </rPr>
      <t>1420)</t>
    </r>
  </si>
  <si>
    <t>B×nh n­íc nãng Peroli</t>
  </si>
  <si>
    <t>R15-TI</t>
  </si>
  <si>
    <t>RT15-TI</t>
  </si>
  <si>
    <t>R20-TI (1500W)</t>
  </si>
  <si>
    <t>R20-TI (2500W)</t>
  </si>
  <si>
    <t>RT20-TI (1500W)</t>
  </si>
  <si>
    <t>RT20-TI (2500W)</t>
  </si>
  <si>
    <t>R30-TI (2500W)</t>
  </si>
  <si>
    <t>RT30-TI (2500)</t>
  </si>
  <si>
    <t>ChËu röa INOX-  Toµn Mü</t>
  </si>
  <si>
    <t xml:space="preserve">ChËu 2 hè- 1 bµn                       </t>
  </si>
  <si>
    <t>1000x460x180</t>
  </si>
  <si>
    <t xml:space="preserve">ChËu 2 hè- 1 bµn gãc trßn        </t>
  </si>
  <si>
    <t>1020x470x180</t>
  </si>
  <si>
    <t xml:space="preserve">ChËu 2 hè- 1 bµn                     </t>
  </si>
  <si>
    <t>1050x450x180</t>
  </si>
  <si>
    <t xml:space="preserve">ChËu 2 hè- 1 hè phô                  </t>
  </si>
  <si>
    <t>980x500x180</t>
  </si>
  <si>
    <t xml:space="preserve">ChËu 2 hè- kh«ng bµn gãc trßn   </t>
  </si>
  <si>
    <t>710x460x180</t>
  </si>
  <si>
    <t xml:space="preserve">ChËu 2 hè- 1 bµn, 1 hè phô        </t>
  </si>
  <si>
    <t>1000x504x180</t>
  </si>
  <si>
    <t xml:space="preserve">ChËu 1 hè- 1 bµn                       </t>
  </si>
  <si>
    <t>700x400x180</t>
  </si>
  <si>
    <t>800x400x180</t>
  </si>
  <si>
    <t xml:space="preserve">ChËu 1 hè- 1 bµn gãc trßn          </t>
  </si>
  <si>
    <t xml:space="preserve">ChËu 1 hè- kh«ng bµn                </t>
  </si>
  <si>
    <t>450x365x180</t>
  </si>
  <si>
    <t>Vßi sen ROSSI</t>
  </si>
  <si>
    <t>Cöa hµng TÝnh Anh, tæ 11A, ph­êng §øc Xu©n
Cöa hµng TÝnh Anh, tæ 11A, ph­êng §øc Xu©n</t>
  </si>
  <si>
    <t>MÉu 1</t>
  </si>
  <si>
    <t>Sen R801S</t>
  </si>
  <si>
    <t>Vßi 2 ch©nR801 V2</t>
  </si>
  <si>
    <t>Vßi 1 ch©nR801 V1</t>
  </si>
  <si>
    <t>Vßi chËuR801 C1</t>
  </si>
  <si>
    <t>Vßi t­êngR801 C2</t>
  </si>
  <si>
    <t>MÉu 2</t>
  </si>
  <si>
    <t>MÉu 3</t>
  </si>
  <si>
    <t>SenR801S</t>
  </si>
  <si>
    <t xml:space="preserve">
Cöa hµng TÝnh Anh, tæ 11A, ph­êng §øc Xu©n
Cöa hµng TÝnh Anh, tæ 11A, ph­êng §øc Xu©n
Cöa hµng TÝnh Anh, tæ 11A, ph­êng §øc Xu©n
Cöa hµng TÝnh Anh, tæ 11A, ph­êng §øc Xu©n
Cöa hµng tÝnh Anh, tæ 11A, p</t>
  </si>
  <si>
    <r>
      <t>è</t>
    </r>
    <r>
      <rPr>
        <sz val="11"/>
        <color indexed="8"/>
        <rFont val=".VnTime"/>
        <family val="2"/>
      </rPr>
      <t xml:space="preserve">ng nhùa hµn nhiÖ HDPE ¸p lùc 25 </t>
    </r>
  </si>
  <si>
    <t>D25 Sin«</t>
  </si>
  <si>
    <t>D32 Sin«</t>
  </si>
  <si>
    <t>D40 Sin«</t>
  </si>
  <si>
    <t>D50 Sin«</t>
  </si>
  <si>
    <t>D63 Sin«</t>
  </si>
  <si>
    <t>D75 Sin«</t>
  </si>
  <si>
    <t>D90 Sin«</t>
  </si>
  <si>
    <t>D110 Sin«</t>
  </si>
  <si>
    <t>D160 Sin«</t>
  </si>
  <si>
    <t xml:space="preserve">Cót nhùa hµn nhiÖt  </t>
  </si>
  <si>
    <t>ChÕch nhùa hµn nhiÖt</t>
  </si>
  <si>
    <t>D20 Sin«</t>
  </si>
  <si>
    <t>Tª nhùa hµn nhiÖt</t>
  </si>
  <si>
    <t>D20</t>
  </si>
  <si>
    <t>M¨ng S«ng nhùa hµn nhiÖt</t>
  </si>
  <si>
    <t>Tª ren trong hµn nhiÖt</t>
  </si>
  <si>
    <t>Cót ren trong hµn nhiÖt</t>
  </si>
  <si>
    <t>ChÕch nhùa PVC</t>
  </si>
  <si>
    <t>D34 Sin«</t>
  </si>
  <si>
    <t>D42 Sin«</t>
  </si>
  <si>
    <t>D48 Sin«</t>
  </si>
  <si>
    <t>D60 Sin«</t>
  </si>
  <si>
    <t>D76 Sin«</t>
  </si>
  <si>
    <t>M¨ng S«ng nhùa PVC</t>
  </si>
  <si>
    <t>D21 Sin«</t>
  </si>
  <si>
    <t>D27 Sin«</t>
  </si>
  <si>
    <t>BÖt vÖ sinh Vinatriha g¹t</t>
  </si>
  <si>
    <t>ChËu röa mÆt Vinatriha</t>
  </si>
  <si>
    <t>BÖt vÖ sinh Inax 117</t>
  </si>
  <si>
    <t>ChËu röa mÆt Inax</t>
  </si>
  <si>
    <t>BÖt vÖ sinh Caesar</t>
  </si>
  <si>
    <t>C1325 PW LD</t>
  </si>
  <si>
    <t>XÝ xæm I nax</t>
  </si>
  <si>
    <t>C-108TS</t>
  </si>
  <si>
    <t>XÝ xæm</t>
  </si>
  <si>
    <t>B×nh th­êng</t>
  </si>
  <si>
    <t>ChËu röa mÆt Caesar</t>
  </si>
  <si>
    <t>2010 LD</t>
  </si>
  <si>
    <r>
      <t>è</t>
    </r>
    <r>
      <rPr>
        <sz val="11"/>
        <color indexed="8"/>
        <rFont val=".VnTime"/>
        <family val="2"/>
      </rPr>
      <t xml:space="preserve">ng nhùa PVC
</t>
    </r>
    <r>
      <rPr>
        <sz val="11"/>
        <color indexed="8"/>
        <rFont val=".VnTimeH"/>
        <family val="2"/>
      </rPr>
      <t>è</t>
    </r>
    <r>
      <rPr>
        <sz val="11"/>
        <color indexed="8"/>
        <rFont val=".VnTime"/>
        <family val="2"/>
      </rPr>
      <t>ng nhùa PVC</t>
    </r>
  </si>
  <si>
    <t>Cót nhùa PVC</t>
  </si>
  <si>
    <t>Tª nhùa PVC</t>
  </si>
  <si>
    <t>D©y ®iÖn 2x0,7 Vinacap</t>
  </si>
  <si>
    <t>D©y ®iÖn 2x1,5 Vinacap</t>
  </si>
  <si>
    <t>D©y ®iÖn 2x2,5 Vinacap</t>
  </si>
  <si>
    <t>D©y ®iÖn 2x4 Vinacap</t>
  </si>
  <si>
    <t>D©y ®iÖn 2x6 Vinacap</t>
  </si>
  <si>
    <t>MÆt 1 lç Sin« (Sªries 19)</t>
  </si>
  <si>
    <t>MÆt 2 lç Sin« (Sªries 19)</t>
  </si>
  <si>
    <t>MÆt 3 lç Sin« (Sªries 19)</t>
  </si>
  <si>
    <t>MÆt 4 lç Sin« (Sªries 19)</t>
  </si>
  <si>
    <t>MÆt 1 æ 1 lç Sin« (Sªries 19)</t>
  </si>
  <si>
    <t>MÆt 1 æ 2 lç Sin« (Sªries 19)</t>
  </si>
  <si>
    <t>MÆt 1 æ Sin« (Sªries 19)</t>
  </si>
  <si>
    <t>MÆt 2 ç Sin« (Sªries 19)</t>
  </si>
  <si>
    <t>C«ng t¾c 1 chiÒu 10A Sªries 19</t>
  </si>
  <si>
    <t>C«ng t¾c 2 chiÒu 10A Sªries 19</t>
  </si>
  <si>
    <t>§Ìn b¸o ®á 10A Sªries 19</t>
  </si>
  <si>
    <t>æ c¾m ®iÖn tho¹i 4 d©y Sªries 19</t>
  </si>
  <si>
    <t>§ui g¾n t­êng TiÕn Thµnh</t>
  </si>
  <si>
    <t xml:space="preserve">Bé ®Ìn tuýp 1,2m </t>
  </si>
  <si>
    <t>(bãng+ChÊn l­u)</t>
  </si>
  <si>
    <t>Bé ®Ìn tuýp ®«i cã chôp mª ca (2 bãng x36W)</t>
  </si>
  <si>
    <t>®ñ bé cña Cty §iÖn Quang</t>
  </si>
  <si>
    <t>Bé ®Ìn tuýp ®¬n cã chôp mª ca (1 bãng x36W)</t>
  </si>
  <si>
    <t>Bé ®Ìn tuýp ph¶n quang (3 bãng x36W)</t>
  </si>
  <si>
    <t>§iÖn c¬ thèng nhÊt</t>
  </si>
  <si>
    <t xml:space="preserve">Cöa hµng Thu Long 
 P.§øc Xu©n - TX. B¾c K¹n
</t>
  </si>
  <si>
    <t>D©y ®iÖn TrÇn phó</t>
  </si>
  <si>
    <t xml:space="preserve">D©y ®iÖn do C«ng ty CP c¬ ®iÖn TrÇn Phó s¶n xuÊt
</t>
  </si>
  <si>
    <t xml:space="preserve">Cöa hµng Thu Long 
 P.§øc Xu©n - TX. B¾c K¹n
</t>
  </si>
  <si>
    <t>D©y ®iÖn TrÇn Phó 1x1,5mm2</t>
  </si>
  <si>
    <t>D©y ®iÖn TrÇn Phó 1x2,5mm2</t>
  </si>
  <si>
    <t>D©y dÉn ®iÖn TrÇn Phó 1x4mm2</t>
  </si>
  <si>
    <t>D©y dÉn ®iÖn TrÇn Phó 1x6mm2</t>
  </si>
  <si>
    <t>D©y dÉn ®iÖn TrÇn Phó 1x10mm2</t>
  </si>
  <si>
    <t>D©y dÉn ®iÖn TrÇn Phó 1x16mm2</t>
  </si>
  <si>
    <t>D©y dÉn ®iÖn TrÇn Phó 2x0,75mm2</t>
  </si>
  <si>
    <t>D©y dÉn ®iÖn TrÇn Phó 2x1,5mm2</t>
  </si>
  <si>
    <t>D©y dÉn ®iÖn TrÇn Phó 2x4mm2</t>
  </si>
  <si>
    <t>èng nhùa ruét gµ SP D16</t>
  </si>
  <si>
    <t>èng nhùa ruét gµ SP D20</t>
  </si>
  <si>
    <t>èng luån d©y ®iÖn trßn Vanlock D16 (èng nhùa cøng)</t>
  </si>
  <si>
    <t>èng luån d©y ®iÖn trßn Vanlock D20 (èng nhùa cøng)</t>
  </si>
  <si>
    <t>èng luån d©y ®iÖn trßn Vanlock D25 (èng nhùa cøng)</t>
  </si>
</sst>
</file>

<file path=xl/styles.xml><?xml version="1.0" encoding="utf-8"?>
<styleSheet xmlns="http://schemas.openxmlformats.org/spreadsheetml/2006/main">
  <numFmts count="8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_(* #,##0_);_(* \(#,##0\);_(* &quot;-&quot;??_);_(@_)"/>
    <numFmt numFmtId="169" formatCode="00.000"/>
    <numFmt numFmtId="170" formatCode="&quot;?&quot;#,##0;&quot;?&quot;\-#,##0"/>
    <numFmt numFmtId="171" formatCode=".\ ###\ ;############################################################################################"/>
    <numFmt numFmtId="172" formatCode="_-* #,##0_-;\-* #,##0_-;_-* &quot;-&quot;_-;_-@_-"/>
    <numFmt numFmtId="173" formatCode="_-* #,##0.00_-;\-* #,##0.00_-;_-* &quot;-&quot;??_-;_-@_-"/>
    <numFmt numFmtId="174" formatCode="&quot;Rp&quot;#,##0_);[Red]\(&quot;Rp&quot;#,##0\)"/>
    <numFmt numFmtId="175" formatCode="_-* #,##0\ _F_-;\-* #,##0\ _F_-;_-* &quot;-&quot;\ _F_-;_-@_-"/>
    <numFmt numFmtId="176" formatCode="_-&quot;$&quot;* #,##0_-;\-&quot;$&quot;* #,##0_-;_-&quot;$&quot;* &quot;-&quot;_-;_-@_-"/>
    <numFmt numFmtId="177" formatCode="_-* #,##0.00\ _F_-;\-* #,##0.00\ _F_-;_-* &quot;-&quot;??\ _F_-;_-@_-"/>
    <numFmt numFmtId="178" formatCode="_(&quot;$&quot;\ * #,##0_);_(&quot;$&quot;\ * \(#,##0\);_(&quot;$&quot;\ * &quot;-&quot;_);_(@_)"/>
    <numFmt numFmtId="179" formatCode="_-* #,##0\ &quot;F&quot;_-;\-* #,##0\ &quot;F&quot;_-;_-* &quot;-&quot;\ &quot;F&quot;_-;_-@_-"/>
    <numFmt numFmtId="180" formatCode="_ &quot;\&quot;* #,##0_ ;_ &quot;\&quot;* \-#,##0_ ;_ &quot;\&quot;* &quot;-&quot;_ ;_ @_ "/>
    <numFmt numFmtId="181" formatCode="&quot;\&quot;#,##0.00;[Red]&quot;\&quot;\-#,##0.00"/>
    <numFmt numFmtId="182" formatCode="&quot;\&quot;#,##0;[Red]&quot;\&quot;\-#,##0"/>
    <numFmt numFmtId="183" formatCode="&quot;SFr.&quot;\ #,##0.00;[Red]&quot;SFr.&quot;\ \-#,##0.00"/>
    <numFmt numFmtId="184" formatCode="&quot;SFr.&quot;\ #,##0.00;&quot;SFr.&quot;\ \-#,##0.00"/>
    <numFmt numFmtId="185" formatCode="_ &quot;SFr.&quot;\ * #,##0_ ;_ &quot;SFr.&quot;\ * \-#,##0_ ;_ &quot;SFr.&quot;\ * &quot;-&quot;_ ;_ @_ "/>
    <numFmt numFmtId="186" formatCode="_ * #,##0_ ;_ * \-#,##0_ ;_ * &quot;-&quot;_ ;_ @_ "/>
    <numFmt numFmtId="187" formatCode="_ * #,##0.00_ ;_ * \-#,##0.00_ ;_ * &quot;-&quot;??_ ;_ @_ "/>
    <numFmt numFmtId="188" formatCode="#,##0.0_);\(#,##0.0\)"/>
    <numFmt numFmtId="189" formatCode="_(* #,##0.0000_);_(* \(#,##0.0000\);_(* &quot;-&quot;??_);_(@_)"/>
    <numFmt numFmtId="190" formatCode="###\ ###\ ###\ ###\ .00"/>
    <numFmt numFmtId="191" formatCode="###\ ###\ ###.000"/>
    <numFmt numFmtId="192" formatCode="_-* #,##0.000\ _F_-;\-* #,##0.000\ _F_-;_-* &quot;-&quot;???\ _F_-;_-@_-"/>
    <numFmt numFmtId="193" formatCode="dd\-mm\-yy"/>
    <numFmt numFmtId="194" formatCode="_-* #,##0.00\ &quot;F&quot;_-;\-* #,##0.00\ &quot;F&quot;_-;_-* &quot;-&quot;??\ &quot;F&quot;_-;_-@_-"/>
    <numFmt numFmtId="195" formatCode="0.000_)"/>
    <numFmt numFmtId="196" formatCode="#,##0.00;[Red]#,##0.00"/>
    <numFmt numFmtId="197" formatCode="#.\ ###\ ###"/>
    <numFmt numFmtId="198" formatCode="_ &quot;R&quot;\ * #,##0_ ;_ &quot;R&quot;\ * \-#,##0_ ;_ &quot;R&quot;\ * &quot;-&quot;_ ;_ @_ "/>
    <numFmt numFmtId="199" formatCode="\$#,##0\ ;\(\$#,##0\)"/>
    <numFmt numFmtId="200" formatCode="###.\ ###\ ###"/>
    <numFmt numFmtId="201" formatCode="0.000"/>
    <numFmt numFmtId="202" formatCode="_(\§\g\ #,##0_);_(\§\g\ \(#,##0\);_(\§\g\ &quot;-&quot;??_);_(@_)"/>
    <numFmt numFmtId="203" formatCode="_(\§\g\ #,##0_);_(\§\g\ \(#,##0\);_(\§\g\ &quot;-&quot;_);_(@_)"/>
    <numFmt numFmtId="204" formatCode="##.\ ###\ ###"/>
    <numFmt numFmtId="205" formatCode="\§\g#,##0_);\(\§\g#,##0\)"/>
    <numFmt numFmtId="206" formatCode="_-&quot;VND&quot;* #,##0_-;\-&quot;VND&quot;* #,##0_-;_-&quot;VND&quot;* &quot;-&quot;_-;_-@_-"/>
    <numFmt numFmtId="207" formatCode="_(&quot;Rp&quot;* #,##0.00_);_(&quot;Rp&quot;* \(#,##0.00\);_(&quot;Rp&quot;* &quot;-&quot;??_);_(@_)"/>
    <numFmt numFmtId="208" formatCode="#,##0.00\ &quot;FB&quot;;[Red]\-#,##0.00\ &quot;FB&quot;"/>
    <numFmt numFmtId="209" formatCode="#,##0\ &quot;$&quot;;\-#,##0\ &quot;$&quot;"/>
    <numFmt numFmtId="210" formatCode="&quot;$&quot;#,##0;\-&quot;$&quot;#,##0"/>
    <numFmt numFmtId="211" formatCode="_-* #,##0\ _F_B_-;\-* #,##0\ _F_B_-;_-* &quot;-&quot;\ _F_B_-;_-@_-"/>
    <numFmt numFmtId="212" formatCode="#,##0_);\-#,##0_)"/>
    <numFmt numFmtId="213" formatCode="#,##0\ &quot;$&quot;_);\(#,##0\ &quot;$&quot;\)"/>
    <numFmt numFmtId="214" formatCode="_-&quot;£&quot;* #,##0_-;\-&quot;£&quot;* #,##0_-;_-&quot;£&quot;* &quot;-&quot;_-;_-@_-"/>
    <numFmt numFmtId="215" formatCode="&quot;Fr.&quot;\ #,##0.00;[Red]&quot;Fr.&quot;\ \-#,##0.00"/>
    <numFmt numFmtId="216" formatCode="_ &quot;Fr.&quot;\ * #,##0_ ;_ &quot;Fr.&quot;\ * \-#,##0_ ;_ &quot;Fr.&quot;\ * &quot;-&quot;_ ;_ @_ "/>
    <numFmt numFmtId="217" formatCode="&quot;\&quot;#,##0;[Red]\-&quot;\&quot;#,##0"/>
    <numFmt numFmtId="218" formatCode="&quot;\&quot;#,##0.00;\-&quot;\&quot;#,##0.00"/>
    <numFmt numFmtId="219" formatCode="0.00_)"/>
    <numFmt numFmtId="220" formatCode="#,##0.00_);\-#,##0.00_)"/>
    <numFmt numFmtId="221" formatCode="#,##0.000_);\(#,##0.000\)"/>
    <numFmt numFmtId="222" formatCode="#"/>
    <numFmt numFmtId="223" formatCode="#,##0.00\ &quot;F&quot;;[Red]\-#,##0.00\ &quot;F&quot;"/>
    <numFmt numFmtId="224" formatCode="&quot;£&quot;#,##0;[Red]\-&quot;£&quot;#,##0"/>
    <numFmt numFmtId="225" formatCode="0.00000000000E+00;\?"/>
    <numFmt numFmtId="226" formatCode="#,##0.00\ \ "/>
    <numFmt numFmtId="227" formatCode="0.00000"/>
    <numFmt numFmtId="228" formatCode="#,##0.00\ \ \ \ "/>
    <numFmt numFmtId="229" formatCode="_(* #.##0.00_);_(* \(#.##0.00\);_(* &quot;-&quot;??_);_(@_)"/>
    <numFmt numFmtId="230" formatCode="&quot;$&quot;#,##0;[Red]\-&quot;$&quot;#,##0"/>
    <numFmt numFmtId="231" formatCode="_ * #.##._ ;_ * \-#.##._ ;_ * &quot;-&quot;??_ ;_ @_ⴆ"/>
    <numFmt numFmtId="232" formatCode="#,##0\ &quot;F&quot;;\-#,##0\ &quot;F&quot;"/>
    <numFmt numFmtId="233" formatCode="#,##0\ &quot;F&quot;;[Red]\-#,##0\ &quot;F&quot;"/>
    <numFmt numFmtId="234" formatCode="_-* ###,0&quot;.&quot;00_-;\-* ###,0&quot;.&quot;00_-;_-* &quot;-&quot;??_-;_-@_-"/>
    <numFmt numFmtId="235" formatCode="_-* #,##0\ _F_-;\-* #,##0\ _F_-;_-* &quot;-&quot;??\ _F_-;_-@_-"/>
    <numFmt numFmtId="236" formatCode="_-&quot;$&quot;* ###,0&quot;.&quot;00_-;\-&quot;$&quot;* ###,0&quot;.&quot;00_-;_-&quot;$&quot;* &quot;-&quot;??_-;_-@_-"/>
    <numFmt numFmtId="237" formatCode="#,##0.00\ &quot;F&quot;;\-#,##0.00\ &quot;F&quot;"/>
    <numFmt numFmtId="238" formatCode="&quot;\&quot;#,##0;&quot;\&quot;&quot;\&quot;&quot;\&quot;&quot;\&quot;&quot;\&quot;&quot;\&quot;&quot;\&quot;\-#,##0"/>
    <numFmt numFmtId="239" formatCode="&quot;¡Ì&quot;#,##0;[Red]\-&quot;¡Ì&quot;#,##0"/>
    <numFmt numFmtId="240" formatCode="_-&quot;$&quot;* #,##0.00_-;\-&quot;$&quot;* #,##0.00_-;_-&quot;$&quot;* &quot;-&quot;??_-;_-@_-"/>
    <numFmt numFmtId="259" formatCode="#,##0;[Red]#,##0"/>
    <numFmt numFmtId="260" formatCode="_(* #,##0.0_);_(* \(#,##0.0\);_(* &quot;-&quot;??_);_(@_)"/>
  </numFmts>
  <fonts count="210">
    <font>
      <sz val="12"/>
      <name val=".vntime"/>
      <family val="0"/>
    </font>
    <font>
      <sz val="10"/>
      <name val="Helv"/>
      <family val="2"/>
    </font>
    <font>
      <sz val="12"/>
      <name val=".VnTime"/>
      <family val="0"/>
    </font>
    <font>
      <sz val="10"/>
      <color indexed="8"/>
      <name val="MS Sans Serif"/>
      <family val="2"/>
    </font>
    <font>
      <sz val="12"/>
      <name val="돋움체"/>
      <family val="3"/>
    </font>
    <font>
      <sz val="12"/>
      <name val="VNtimes New Roman"/>
      <family val="0"/>
    </font>
    <font>
      <sz val="10"/>
      <name val=".VnTime"/>
      <family val="0"/>
    </font>
    <font>
      <sz val="11"/>
      <name val="??"/>
      <family val="3"/>
    </font>
    <font>
      <sz val="10"/>
      <name val="?? ??"/>
      <family val="1"/>
    </font>
    <font>
      <sz val="10"/>
      <name val="Arial"/>
      <family val="2"/>
    </font>
    <font>
      <sz val="12"/>
      <name val=".VnArial"/>
      <family val="2"/>
    </font>
    <font>
      <sz val="10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</font>
    <font>
      <sz val="10"/>
      <name val="VNI-Times"/>
      <family val="0"/>
    </font>
    <font>
      <sz val="10"/>
      <name val="MS Sans Serif"/>
      <family val="2"/>
    </font>
    <font>
      <sz val="12"/>
      <name val="VNI-Times"/>
      <family val="0"/>
    </font>
    <font>
      <sz val="10"/>
      <color indexed="8"/>
      <name val="ARIAL"/>
      <family val="0"/>
    </font>
    <font>
      <sz val="12"/>
      <name val="???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Terminal"/>
      <family val="3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0"/>
    </font>
    <font>
      <b/>
      <u val="single"/>
      <sz val="10"/>
      <name val="VNI-Times"/>
      <family val="0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4"/>
      <color indexed="9"/>
      <name val="Times New Roman"/>
      <family val="2"/>
    </font>
    <font>
      <sz val="14"/>
      <name val=".VnTime"/>
      <family val="0"/>
    </font>
    <font>
      <sz val="12"/>
      <name val="¹UAAA¼"/>
      <family val="3"/>
    </font>
    <font>
      <sz val="8"/>
      <name val="Times New Roman"/>
      <family val="0"/>
    </font>
    <font>
      <b/>
      <sz val="12"/>
      <color indexed="63"/>
      <name val="VNI-Times"/>
      <family val="0"/>
    </font>
    <font>
      <sz val="12"/>
      <name val="¹ÙÅÁÃ¼"/>
      <family val="0"/>
    </font>
    <font>
      <sz val="11"/>
      <color indexed="20"/>
      <name val="Calibri"/>
      <family val="2"/>
    </font>
    <font>
      <sz val="12"/>
      <name val="Tms Rmn"/>
      <family val="0"/>
    </font>
    <font>
      <sz val="13"/>
      <name val=".VnTime"/>
      <family val="0"/>
    </font>
    <font>
      <sz val="10"/>
      <name val="Times New Roman"/>
      <family val="0"/>
    </font>
    <font>
      <sz val="11"/>
      <name val="µ¸¿ò"/>
      <family val="0"/>
    </font>
    <font>
      <sz val="10"/>
      <name val="±¼¸²A¼"/>
      <family val="3"/>
    </font>
    <font>
      <sz val="12"/>
      <name val="Arial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0"/>
      <name val="MS Sans Serif"/>
      <family val="0"/>
    </font>
    <font>
      <i/>
      <sz val="13"/>
      <name val="3C_Times_T"/>
      <family val="0"/>
    </font>
    <font>
      <sz val="11"/>
      <name val="Tms Rmn"/>
      <family val="0"/>
    </font>
    <font>
      <sz val="11"/>
      <name val="UVnTime"/>
      <family val="0"/>
    </font>
    <font>
      <sz val="12"/>
      <name val="Times New Roman"/>
      <family val="1"/>
    </font>
    <font>
      <b/>
      <sz val="12"/>
      <name val="VNTime"/>
      <family val="2"/>
    </font>
    <font>
      <sz val="10"/>
      <name val="MS Serif"/>
      <family val="0"/>
    </font>
    <font>
      <b/>
      <sz val="11"/>
      <color indexed="9"/>
      <name val="Calibri"/>
      <family val="2"/>
    </font>
    <font>
      <sz val="10"/>
      <name val=".VnArial"/>
      <family val="0"/>
    </font>
    <font>
      <sz val="10"/>
      <name val="VNI-Aptima"/>
      <family val="0"/>
    </font>
    <font>
      <sz val="10"/>
      <color indexed="8"/>
      <name val="Arial"/>
      <family val="2"/>
    </font>
    <font>
      <b/>
      <sz val="12"/>
      <name val="VNTimeH"/>
      <family val="2"/>
    </font>
    <font>
      <sz val="10"/>
      <name val="Arial CE"/>
      <family val="0"/>
    </font>
    <font>
      <b/>
      <sz val="14"/>
      <color indexed="63"/>
      <name val="Times New Roman"/>
      <family val="2"/>
    </font>
    <font>
      <sz val="14"/>
      <color indexed="6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6"/>
      <name val="MS Serif"/>
      <family val="0"/>
    </font>
    <font>
      <sz val="10"/>
      <name val="VNI-Helve-Condense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0"/>
    </font>
    <font>
      <b/>
      <sz val="8"/>
      <name val="MS Sans Serif"/>
      <family val="0"/>
    </font>
    <font>
      <b/>
      <sz val="10"/>
      <name val=".VnTime"/>
      <family val="2"/>
    </font>
    <font>
      <b/>
      <sz val="14"/>
      <name val=".VnTimeH"/>
      <family val="2"/>
    </font>
    <font>
      <u val="single"/>
      <sz val="10"/>
      <color indexed="12"/>
      <name val="Arial"/>
      <family val="0"/>
    </font>
    <font>
      <sz val="12"/>
      <name val="±¼¸²Ã¼"/>
      <family val="3"/>
    </font>
    <font>
      <sz val="11"/>
      <color indexed="62"/>
      <name val="Calibri"/>
      <family val="2"/>
    </font>
    <font>
      <u val="single"/>
      <sz val="10"/>
      <color indexed="12"/>
      <name val=".VnTime"/>
      <family val="0"/>
    </font>
    <font>
      <u val="single"/>
      <sz val="12"/>
      <color indexed="12"/>
      <name val="Arial"/>
      <family val="2"/>
    </font>
    <font>
      <u val="single"/>
      <sz val="12"/>
      <color indexed="12"/>
      <name val=".VnTime"/>
      <family val="0"/>
    </font>
    <font>
      <b/>
      <sz val="14"/>
      <color indexed="9"/>
      <name val="Times New Roman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b/>
      <sz val="12"/>
      <name val="VN-NTime"/>
      <family val="0"/>
    </font>
    <font>
      <b/>
      <i/>
      <sz val="16"/>
      <name val="Helv"/>
      <family val="0"/>
    </font>
    <font>
      <sz val="12"/>
      <name val="바탕체"/>
      <family val="1"/>
    </font>
    <font>
      <sz val="9"/>
      <name val="Arial"/>
      <family val="2"/>
    </font>
    <font>
      <sz val="11"/>
      <name val="VNI-Aptima"/>
      <family val="0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color indexed="52"/>
      <name val="Times New Roman"/>
      <family val="2"/>
    </font>
    <font>
      <sz val="14"/>
      <name val=".VnArial Narrow"/>
      <family val="2"/>
    </font>
    <font>
      <sz val="12"/>
      <name val="Helv"/>
      <family val="2"/>
    </font>
    <font>
      <sz val="8"/>
      <name val="Wingdings"/>
      <family val="0"/>
    </font>
    <font>
      <sz val="8"/>
      <name val="Helv"/>
      <family val="0"/>
    </font>
    <font>
      <i/>
      <sz val="10"/>
      <name val="MS Sans Serif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11"/>
      <name val="3C_Times_T"/>
      <family val="0"/>
    </font>
    <font>
      <sz val="8"/>
      <name val="MS Sans Serif"/>
      <family val="0"/>
    </font>
    <font>
      <b/>
      <sz val="10.5"/>
      <name val=".VnAvantH"/>
      <family val="2"/>
    </font>
    <font>
      <sz val="10"/>
      <name val="VNbook-Antiqua"/>
      <family val="0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3"/>
      <name val=".VnArial"/>
      <family val="0"/>
    </font>
    <font>
      <b/>
      <sz val="10"/>
      <name val="VNI-Univer"/>
      <family val="0"/>
    </font>
    <font>
      <sz val="10"/>
      <name val=".VnBook-Antiqua"/>
      <family val="0"/>
    </font>
    <font>
      <b/>
      <u val="double"/>
      <sz val="12"/>
      <color indexed="12"/>
      <name val=".VnBahamasB"/>
      <family val="2"/>
    </font>
    <font>
      <b/>
      <i/>
      <u val="single"/>
      <sz val="12"/>
      <name val=".VnTimeH"/>
      <family val="2"/>
    </font>
    <font>
      <b/>
      <sz val="18"/>
      <color indexed="56"/>
      <name val="Cambria"/>
      <family val="2"/>
    </font>
    <font>
      <b/>
      <sz val="14"/>
      <color indexed="52"/>
      <name val="Times New Roman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2"/>
    </font>
    <font>
      <sz val="14"/>
      <color indexed="17"/>
      <name val="Times New Roman"/>
      <family val="2"/>
    </font>
    <font>
      <sz val="10"/>
      <name val=".VnArial Narrow"/>
      <family val="2"/>
    </font>
    <font>
      <b/>
      <sz val="12"/>
      <name val="VNI-Times"/>
      <family val="0"/>
    </font>
    <font>
      <sz val="12"/>
      <name val="VnTime"/>
      <family val="0"/>
    </font>
    <font>
      <sz val="11"/>
      <name val=".VnAvant"/>
      <family val="2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0"/>
      <name val="VNtimes new roman"/>
      <family val="0"/>
    </font>
    <font>
      <b/>
      <sz val="8"/>
      <name val="VN Helvetica"/>
      <family val="0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sz val="14"/>
      <color indexed="20"/>
      <name val="Times New Roman"/>
      <family val="2"/>
    </font>
    <font>
      <sz val="14"/>
      <name val=".VnArial"/>
      <family val="2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0"/>
      <name val="명조"/>
      <family val="3"/>
    </font>
    <font>
      <sz val="10"/>
      <name val="돋움체"/>
      <family val="3"/>
    </font>
    <font>
      <sz val="10"/>
      <name val=" "/>
      <family val="1"/>
    </font>
    <font>
      <b/>
      <sz val="14"/>
      <name val="Times New Roman"/>
      <family val="1"/>
    </font>
    <font>
      <sz val="8"/>
      <name val=".vntime"/>
      <family val="0"/>
    </font>
    <font>
      <sz val="12"/>
      <name val=".VnTimeH"/>
      <family val="2"/>
    </font>
    <font>
      <i/>
      <sz val="12"/>
      <name val=".VnTime"/>
      <family val="2"/>
    </font>
    <font>
      <b/>
      <sz val="14"/>
      <name val=".VnTime"/>
      <family val="2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vertAlign val="superscript"/>
      <sz val="12"/>
      <name val=".VnTime"/>
      <family val="2"/>
    </font>
    <font>
      <vertAlign val="superscript"/>
      <sz val="12"/>
      <name val="Times New Roman"/>
      <family val="1"/>
    </font>
    <font>
      <sz val="12"/>
      <color indexed="10"/>
      <name val=".VnTime"/>
      <family val="2"/>
    </font>
    <font>
      <b/>
      <sz val="10"/>
      <name val="Arial"/>
      <family val="0"/>
    </font>
    <font>
      <u val="single"/>
      <sz val="12"/>
      <color indexed="36"/>
      <name val=".VnTime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.VnTime"/>
      <family val="2"/>
    </font>
    <font>
      <sz val="10"/>
      <color indexed="8"/>
      <name val=".VnTime"/>
      <family val="2"/>
    </font>
    <font>
      <sz val="12"/>
      <name val="Symbol"/>
      <family val="1"/>
    </font>
    <font>
      <b/>
      <sz val="13"/>
      <color indexed="8"/>
      <name val=".VnTime"/>
      <family val="2"/>
    </font>
    <font>
      <b/>
      <sz val="12"/>
      <color indexed="8"/>
      <name val=".VnTime"/>
      <family val="2"/>
    </font>
    <font>
      <sz val="11"/>
      <name val="Symbol"/>
      <family val="1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sz val="10"/>
      <color indexed="8"/>
      <name val="Symbol"/>
      <family val="1"/>
    </font>
    <font>
      <b/>
      <sz val="12"/>
      <name val=".VnTimeH"/>
      <family val="2"/>
    </font>
    <font>
      <b/>
      <sz val="11"/>
      <color indexed="8"/>
      <name val=".VnTime"/>
      <family val="2"/>
    </font>
    <font>
      <i/>
      <sz val="11"/>
      <color indexed="8"/>
      <name val=".VnTime"/>
      <family val="2"/>
    </font>
    <font>
      <sz val="11"/>
      <color indexed="8"/>
      <name val=".VnTime"/>
      <family val="2"/>
    </font>
    <font>
      <vertAlign val="superscript"/>
      <sz val="11"/>
      <color indexed="8"/>
      <name val=".VnTime"/>
      <family val="2"/>
    </font>
    <font>
      <sz val="11"/>
      <color indexed="8"/>
      <name val="Symbol"/>
      <family val="1"/>
    </font>
    <font>
      <sz val="11"/>
      <color indexed="8"/>
      <name val="Times New Roman"/>
      <family val="1"/>
    </font>
    <font>
      <sz val="11"/>
      <color indexed="8"/>
      <name val="Arial"/>
      <family val="0"/>
    </font>
    <font>
      <b/>
      <sz val="11"/>
      <color indexed="8"/>
      <name val=".VnTimeH"/>
      <family val="2"/>
    </font>
    <font>
      <sz val="11"/>
      <color indexed="8"/>
      <name val=".VnTimeH"/>
      <family val="2"/>
    </font>
    <font>
      <b/>
      <sz val="8"/>
      <name val=".vntime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hair"/>
      <bottom style="double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74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3" fontId="4" fillId="0" borderId="1">
      <alignment/>
      <protection/>
    </xf>
    <xf numFmtId="168" fontId="5" fillId="0" borderId="2" applyFont="0" applyBorder="0">
      <alignment/>
      <protection/>
    </xf>
    <xf numFmtId="0" fontId="6" fillId="0" borderId="0">
      <alignment/>
      <protection/>
    </xf>
    <xf numFmtId="169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1" fillId="0" borderId="3">
      <alignment/>
      <protection/>
    </xf>
    <xf numFmtId="171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2" fontId="16" fillId="0" borderId="0" applyFont="0" applyFill="0" applyBorder="0" applyAlignment="0" applyProtection="0"/>
    <xf numFmtId="175" fontId="2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2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" fillId="0" borderId="0">
      <alignment/>
      <protection/>
    </xf>
    <xf numFmtId="42" fontId="16" fillId="0" borderId="0" applyFont="0" applyFill="0" applyBorder="0" applyAlignment="0" applyProtection="0"/>
    <xf numFmtId="17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42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" fillId="0" borderId="0">
      <alignment/>
      <protection/>
    </xf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19" fillId="0" borderId="0">
      <alignment vertical="top"/>
      <protection/>
    </xf>
    <xf numFmtId="0" fontId="6" fillId="0" borderId="0" applyNumberFormat="0" applyFill="0" applyBorder="0" applyAlignment="0" applyProtection="0"/>
    <xf numFmtId="0" fontId="1" fillId="0" borderId="0">
      <alignment/>
      <protection/>
    </xf>
    <xf numFmtId="180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1" fontId="24" fillId="0" borderId="1" applyBorder="0" applyAlignment="0">
      <protection/>
    </xf>
    <xf numFmtId="3" fontId="4" fillId="0" borderId="1">
      <alignment/>
      <protection/>
    </xf>
    <xf numFmtId="3" fontId="4" fillId="0" borderId="1">
      <alignment/>
      <protection/>
    </xf>
    <xf numFmtId="180" fontId="20" fillId="0" borderId="0" applyFont="0" applyFill="0" applyBorder="0" applyAlignment="0" applyProtection="0"/>
    <xf numFmtId="0" fontId="25" fillId="2" borderId="0">
      <alignment/>
      <protection/>
    </xf>
    <xf numFmtId="0" fontId="25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7" fillId="0" borderId="0" applyFont="0" applyFill="0" applyBorder="0" applyAlignment="0">
      <protection/>
    </xf>
    <xf numFmtId="0" fontId="26" fillId="2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28" fillId="0" borderId="1" applyNumberFormat="0" applyFont="0" applyBorder="0">
      <alignment horizontal="left" indent="2"/>
      <protection/>
    </xf>
    <xf numFmtId="0" fontId="27" fillId="0" borderId="0" applyFont="0" applyFill="0" applyBorder="0" applyAlignment="0">
      <protection/>
    </xf>
    <xf numFmtId="0" fontId="29" fillId="3" borderId="4" applyFont="0" applyFill="0" applyAlignment="0">
      <protection/>
    </xf>
    <xf numFmtId="9" fontId="30" fillId="0" borderId="0" applyBorder="0" applyAlignment="0" applyProtection="0"/>
    <xf numFmtId="0" fontId="31" fillId="2" borderId="0">
      <alignment/>
      <protection/>
    </xf>
    <xf numFmtId="0" fontId="31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31" fillId="2" borderId="0">
      <alignment/>
      <protection/>
    </xf>
    <xf numFmtId="0" fontId="31" fillId="2" borderId="0">
      <alignment/>
      <protection/>
    </xf>
    <xf numFmtId="0" fontId="28" fillId="0" borderId="1" applyNumberFormat="0" applyFont="0" applyBorder="0" applyAlignment="0">
      <protection/>
    </xf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9" fillId="0" borderId="0">
      <alignment/>
      <protection/>
    </xf>
    <xf numFmtId="0" fontId="34" fillId="2" borderId="0">
      <alignment/>
      <protection/>
    </xf>
    <xf numFmtId="0" fontId="34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34" fillId="2" borderId="0">
      <alignment/>
      <protection/>
    </xf>
    <xf numFmtId="0" fontId="35" fillId="0" borderId="0">
      <alignment wrapText="1"/>
      <protection/>
    </xf>
    <xf numFmtId="0" fontId="35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35" fillId="0" borderId="0">
      <alignment wrapText="1"/>
      <protection/>
    </xf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6" fillId="0" borderId="0">
      <alignment/>
      <protection/>
    </xf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>
      <alignment/>
      <protection/>
    </xf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183" fontId="9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3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40" fillId="0" borderId="0">
      <alignment horizontal="center" wrapText="1"/>
      <protection locked="0"/>
    </xf>
    <xf numFmtId="0" fontId="41" fillId="0" borderId="0" applyNumberFormat="0" applyBorder="0" applyAlignment="0">
      <protection/>
    </xf>
    <xf numFmtId="186" fontId="42" fillId="0" borderId="0" applyFont="0" applyFill="0" applyBorder="0" applyAlignment="0" applyProtection="0"/>
    <xf numFmtId="0" fontId="39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39" fillId="0" borderId="0" applyFont="0" applyFill="0" applyBorder="0" applyAlignment="0" applyProtection="0"/>
    <xf numFmtId="187" fontId="42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4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39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2" fillId="0" borderId="0">
      <alignment/>
      <protection/>
    </xf>
    <xf numFmtId="0" fontId="9" fillId="0" borderId="0" applyFill="0" applyBorder="0" applyAlignment="0">
      <protection/>
    </xf>
    <xf numFmtId="188" fontId="1" fillId="0" borderId="0" applyFill="0" applyBorder="0" applyAlignment="0">
      <protection/>
    </xf>
    <xf numFmtId="189" fontId="1" fillId="0" borderId="0" applyFill="0" applyBorder="0" applyAlignment="0">
      <protection/>
    </xf>
    <xf numFmtId="190" fontId="2" fillId="0" borderId="0" applyFill="0" applyBorder="0" applyAlignment="0">
      <protection/>
    </xf>
    <xf numFmtId="191" fontId="2" fillId="0" borderId="0" applyFill="0" applyBorder="0" applyAlignment="0">
      <protection/>
    </xf>
    <xf numFmtId="192" fontId="49" fillId="0" borderId="0" applyFill="0" applyBorder="0" applyAlignment="0">
      <protection/>
    </xf>
    <xf numFmtId="193" fontId="2" fillId="0" borderId="0" applyFill="0" applyBorder="0" applyAlignment="0">
      <protection/>
    </xf>
    <xf numFmtId="188" fontId="1" fillId="0" borderId="0" applyFill="0" applyBorder="0" applyAlignment="0">
      <protection/>
    </xf>
    <xf numFmtId="0" fontId="50" fillId="2" borderId="5" applyNumberFormat="0" applyAlignment="0" applyProtection="0"/>
    <xf numFmtId="0" fontId="51" fillId="0" borderId="0">
      <alignment/>
      <protection/>
    </xf>
    <xf numFmtId="194" fontId="16" fillId="0" borderId="0" applyFont="0" applyFill="0" applyBorder="0" applyAlignment="0" applyProtection="0"/>
    <xf numFmtId="0" fontId="59" fillId="22" borderId="6" applyNumberFormat="0" applyAlignment="0" applyProtection="0"/>
    <xf numFmtId="168" fontId="6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61" fillId="0" borderId="7" applyBorder="0">
      <alignment/>
      <protection/>
    </xf>
    <xf numFmtId="167" fontId="0" fillId="0" borderId="0" applyFont="0" applyFill="0" applyBorder="0" applyAlignment="0" applyProtection="0"/>
    <xf numFmtId="195" fontId="54" fillId="0" borderId="0">
      <alignment/>
      <protection/>
    </xf>
    <xf numFmtId="195" fontId="54" fillId="0" borderId="0">
      <alignment/>
      <protection/>
    </xf>
    <xf numFmtId="195" fontId="54" fillId="0" borderId="0">
      <alignment/>
      <protection/>
    </xf>
    <xf numFmtId="195" fontId="54" fillId="0" borderId="0">
      <alignment/>
      <protection/>
    </xf>
    <xf numFmtId="195" fontId="54" fillId="0" borderId="0">
      <alignment/>
      <protection/>
    </xf>
    <xf numFmtId="195" fontId="54" fillId="0" borderId="0">
      <alignment/>
      <protection/>
    </xf>
    <xf numFmtId="195" fontId="54" fillId="0" borderId="0">
      <alignment/>
      <protection/>
    </xf>
    <xf numFmtId="195" fontId="54" fillId="0" borderId="0">
      <alignment/>
      <protection/>
    </xf>
    <xf numFmtId="165" fontId="0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197" fontId="2" fillId="0" borderId="0">
      <alignment/>
      <protection/>
    </xf>
    <xf numFmtId="3" fontId="9" fillId="0" borderId="0" applyFont="0" applyFill="0" applyBorder="0" applyAlignment="0" applyProtection="0"/>
    <xf numFmtId="0" fontId="57" fillId="0" borderId="0">
      <alignment horizontal="center"/>
      <protection/>
    </xf>
    <xf numFmtId="0" fontId="58" fillId="0" borderId="0" applyNumberFormat="0" applyAlignment="0">
      <protection/>
    </xf>
    <xf numFmtId="198" fontId="45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2" fillId="0" borderId="0">
      <alignment/>
      <protection/>
    </xf>
    <xf numFmtId="201" fontId="2" fillId="0" borderId="8">
      <alignment/>
      <protection/>
    </xf>
    <xf numFmtId="0" fontId="9" fillId="0" borderId="0" applyFont="0" applyFill="0" applyBorder="0" applyAlignment="0" applyProtection="0"/>
    <xf numFmtId="14" fontId="62" fillId="0" borderId="0" applyFill="0" applyBorder="0" applyAlignment="0">
      <protection/>
    </xf>
    <xf numFmtId="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2" borderId="9" applyNumberFormat="0" applyAlignment="0" applyProtection="0"/>
    <xf numFmtId="0" fontId="66" fillId="9" borderId="5" applyNumberFormat="0" applyAlignment="0" applyProtection="0"/>
    <xf numFmtId="3" fontId="63" fillId="0" borderId="10">
      <alignment horizontal="left" vertical="top" wrapText="1"/>
      <protection/>
    </xf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2" fontId="2" fillId="0" borderId="0">
      <alignment/>
      <protection/>
    </xf>
    <xf numFmtId="203" fontId="6" fillId="0" borderId="1">
      <alignment/>
      <protection/>
    </xf>
    <xf numFmtId="204" fontId="2" fillId="0" borderId="0">
      <alignment/>
      <protection/>
    </xf>
    <xf numFmtId="205" fontId="6" fillId="0" borderId="0">
      <alignment/>
      <protection/>
    </xf>
    <xf numFmtId="172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73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3" fontId="2" fillId="0" borderId="0" applyFont="0" applyBorder="0" applyAlignment="0">
      <protection/>
    </xf>
    <xf numFmtId="192" fontId="49" fillId="0" borderId="0" applyFill="0" applyBorder="0" applyAlignment="0">
      <protection/>
    </xf>
    <xf numFmtId="188" fontId="1" fillId="0" borderId="0" applyFill="0" applyBorder="0" applyAlignment="0">
      <protection/>
    </xf>
    <xf numFmtId="192" fontId="49" fillId="0" borderId="0" applyFill="0" applyBorder="0" applyAlignment="0">
      <protection/>
    </xf>
    <xf numFmtId="193" fontId="2" fillId="0" borderId="0" applyFill="0" applyBorder="0" applyAlignment="0">
      <protection/>
    </xf>
    <xf numFmtId="188" fontId="1" fillId="0" borderId="0" applyFill="0" applyBorder="0" applyAlignment="0">
      <protection/>
    </xf>
    <xf numFmtId="0" fontId="70" fillId="0" borderId="0" applyNumberFormat="0" applyAlignment="0">
      <protection/>
    </xf>
    <xf numFmtId="0" fontId="71" fillId="0" borderId="0">
      <alignment/>
      <protection/>
    </xf>
    <xf numFmtId="0" fontId="72" fillId="0" borderId="0" applyNumberFormat="0" applyFill="0" applyBorder="0" applyAlignment="0" applyProtection="0"/>
    <xf numFmtId="3" fontId="2" fillId="0" borderId="0" applyFont="0" applyBorder="0" applyAlignment="0">
      <protection/>
    </xf>
    <xf numFmtId="2" fontId="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8" fillId="23" borderId="14" applyNumberFormat="0" applyFont="0" applyAlignment="0" applyProtection="0"/>
    <xf numFmtId="0" fontId="77" fillId="0" borderId="0">
      <alignment vertical="top" wrapText="1"/>
      <protection/>
    </xf>
    <xf numFmtId="0" fontId="74" fillId="6" borderId="0" applyNumberFormat="0" applyBorder="0" applyAlignment="0" applyProtection="0"/>
    <xf numFmtId="38" fontId="75" fillId="2" borderId="0" applyNumberFormat="0" applyBorder="0" applyAlignment="0" applyProtection="0"/>
    <xf numFmtId="212" fontId="76" fillId="2" borderId="0" applyBorder="0" applyProtection="0">
      <alignment/>
    </xf>
    <xf numFmtId="0" fontId="78" fillId="0" borderId="15" applyNumberFormat="0" applyFill="0" applyBorder="0" applyAlignment="0" applyProtection="0"/>
    <xf numFmtId="0" fontId="79" fillId="0" borderId="0" applyNumberFormat="0" applyFont="0" applyBorder="0" applyAlignment="0">
      <protection/>
    </xf>
    <xf numFmtId="0" fontId="80" fillId="24" borderId="0">
      <alignment/>
      <protection/>
    </xf>
    <xf numFmtId="0" fontId="81" fillId="0" borderId="0">
      <alignment horizontal="left"/>
      <protection/>
    </xf>
    <xf numFmtId="0" fontId="82" fillId="0" borderId="16" applyNumberFormat="0" applyAlignment="0" applyProtection="0"/>
    <xf numFmtId="0" fontId="82" fillId="0" borderId="17">
      <alignment horizontal="left" vertical="center"/>
      <protection/>
    </xf>
    <xf numFmtId="0" fontId="83" fillId="0" borderId="11" applyNumberFormat="0" applyFill="0" applyAlignment="0" applyProtection="0"/>
    <xf numFmtId="0" fontId="84" fillId="0" borderId="12" applyNumberFormat="0" applyFill="0" applyAlignment="0" applyProtection="0"/>
    <xf numFmtId="0" fontId="85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Protection="0">
      <alignment/>
    </xf>
    <xf numFmtId="0" fontId="82" fillId="0" borderId="0" applyProtection="0">
      <alignment/>
    </xf>
    <xf numFmtId="0" fontId="87" fillId="0" borderId="18">
      <alignment horizontal="center"/>
      <protection/>
    </xf>
    <xf numFmtId="0" fontId="87" fillId="0" borderId="0">
      <alignment horizontal="center"/>
      <protection/>
    </xf>
    <xf numFmtId="5" fontId="88" fillId="25" borderId="1" applyNumberFormat="0" applyAlignment="0">
      <protection/>
    </xf>
    <xf numFmtId="49" fontId="89" fillId="0" borderId="1">
      <alignment vertical="center"/>
      <protection/>
    </xf>
    <xf numFmtId="0" fontId="46" fillId="0" borderId="0">
      <alignment/>
      <protection/>
    </xf>
    <xf numFmtId="0" fontId="90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213" fontId="91" fillId="0" borderId="0" applyFont="0" applyFill="0" applyBorder="0" applyAlignment="0" applyProtection="0"/>
    <xf numFmtId="0" fontId="92" fillId="9" borderId="5" applyNumberFormat="0" applyAlignment="0" applyProtection="0"/>
    <xf numFmtId="10" fontId="75" fillId="23" borderId="1" applyNumberFormat="0" applyBorder="0" applyAlignment="0" applyProtection="0"/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0" fillId="0" borderId="19">
      <alignment horizontal="centerContinuous"/>
      <protection/>
    </xf>
    <xf numFmtId="0" fontId="96" fillId="22" borderId="6" applyNumberFormat="0" applyAlignment="0" applyProtection="0"/>
    <xf numFmtId="0" fontId="17" fillId="0" borderId="0">
      <alignment/>
      <protection/>
    </xf>
    <xf numFmtId="0" fontId="46" fillId="0" borderId="0" applyNumberFormat="0" applyFont="0" applyFill="0" applyBorder="0" applyProtection="0">
      <alignment horizontal="left" vertical="center"/>
    </xf>
    <xf numFmtId="192" fontId="49" fillId="0" borderId="0" applyFill="0" applyBorder="0" applyAlignment="0">
      <protection/>
    </xf>
    <xf numFmtId="188" fontId="1" fillId="0" borderId="0" applyFill="0" applyBorder="0" applyAlignment="0">
      <protection/>
    </xf>
    <xf numFmtId="192" fontId="49" fillId="0" borderId="0" applyFill="0" applyBorder="0" applyAlignment="0">
      <protection/>
    </xf>
    <xf numFmtId="193" fontId="2" fillId="0" borderId="0" applyFill="0" applyBorder="0" applyAlignment="0">
      <protection/>
    </xf>
    <xf numFmtId="188" fontId="1" fillId="0" borderId="0" applyFill="0" applyBorder="0" applyAlignment="0">
      <protection/>
    </xf>
    <xf numFmtId="0" fontId="97" fillId="0" borderId="20" applyNumberFormat="0" applyFill="0" applyAlignment="0" applyProtection="0"/>
    <xf numFmtId="201" fontId="98" fillId="0" borderId="21" applyNumberFormat="0" applyFont="0" applyFill="0" applyBorder="0">
      <alignment horizontal="center"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9" fillId="0" borderId="18">
      <alignment/>
      <protection/>
    </xf>
    <xf numFmtId="214" fontId="9" fillId="0" borderId="21">
      <alignment/>
      <protection/>
    </xf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100" fillId="26" borderId="0" applyNumberFormat="0" applyBorder="0" applyAlignment="0" applyProtection="0"/>
    <xf numFmtId="0" fontId="46" fillId="0" borderId="0">
      <alignment/>
      <protection/>
    </xf>
    <xf numFmtId="0" fontId="6" fillId="0" borderId="22" applyNumberFormat="0" applyAlignment="0">
      <protection/>
    </xf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1" borderId="0" applyNumberFormat="0" applyBorder="0" applyAlignment="0" applyProtection="0"/>
    <xf numFmtId="37" fontId="101" fillId="0" borderId="0">
      <alignment/>
      <protection/>
    </xf>
    <xf numFmtId="0" fontId="102" fillId="0" borderId="1" applyNumberFormat="0" applyFont="0" applyFill="0" applyBorder="0" applyAlignment="0">
      <protection/>
    </xf>
    <xf numFmtId="219" fontId="103" fillId="0" borderId="0">
      <alignment/>
      <protection/>
    </xf>
    <xf numFmtId="0" fontId="104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10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Font="0">
      <alignment/>
      <protection/>
    </xf>
    <xf numFmtId="0" fontId="64" fillId="0" borderId="0">
      <alignment/>
      <protection/>
    </xf>
    <xf numFmtId="0" fontId="9" fillId="23" borderId="14" applyNumberFormat="0" applyFont="0" applyAlignment="0" applyProtection="0"/>
    <xf numFmtId="220" fontId="106" fillId="0" borderId="0" applyFont="0" applyFill="0" applyBorder="0" applyProtection="0">
      <alignment vertical="top" wrapText="1"/>
    </xf>
    <xf numFmtId="0" fontId="109" fillId="0" borderId="20" applyNumberFormat="0" applyFill="0" applyAlignment="0" applyProtection="0"/>
    <xf numFmtId="0" fontId="6" fillId="0" borderId="0">
      <alignment/>
      <protection/>
    </xf>
    <xf numFmtId="17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46" fillId="0" borderId="0">
      <alignment/>
      <protection/>
    </xf>
    <xf numFmtId="0" fontId="108" fillId="2" borderId="9" applyNumberFormat="0" applyAlignment="0" applyProtection="0"/>
    <xf numFmtId="168" fontId="110" fillId="0" borderId="22" applyFont="0" applyBorder="0" applyAlignment="0">
      <protection/>
    </xf>
    <xf numFmtId="41" fontId="9" fillId="0" borderId="0" applyFont="0" applyFill="0" applyBorder="0" applyAlignment="0" applyProtection="0"/>
    <xf numFmtId="14" fontId="40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221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7" fillId="0" borderId="23" applyNumberFormat="0" applyBorder="0">
      <alignment/>
      <protection/>
    </xf>
    <xf numFmtId="192" fontId="49" fillId="0" borderId="0" applyFill="0" applyBorder="0" applyAlignment="0">
      <protection/>
    </xf>
    <xf numFmtId="188" fontId="1" fillId="0" borderId="0" applyFill="0" applyBorder="0" applyAlignment="0">
      <protection/>
    </xf>
    <xf numFmtId="192" fontId="49" fillId="0" borderId="0" applyFill="0" applyBorder="0" applyAlignment="0">
      <protection/>
    </xf>
    <xf numFmtId="193" fontId="2" fillId="0" borderId="0" applyFill="0" applyBorder="0" applyAlignment="0">
      <protection/>
    </xf>
    <xf numFmtId="188" fontId="1" fillId="0" borderId="0" applyFill="0" applyBorder="0" applyAlignment="0">
      <protection/>
    </xf>
    <xf numFmtId="0" fontId="111" fillId="0" borderId="0">
      <alignment/>
      <protection/>
    </xf>
    <xf numFmtId="0" fontId="17" fillId="0" borderId="0" applyNumberFormat="0" applyFont="0" applyFill="0" applyBorder="0" applyAlignment="0" applyProtection="0"/>
    <xf numFmtId="0" fontId="52" fillId="0" borderId="18">
      <alignment horizontal="center"/>
      <protection/>
    </xf>
    <xf numFmtId="0" fontId="112" fillId="27" borderId="0" applyNumberFormat="0" applyFont="0" applyBorder="0" applyAlignment="0">
      <protection/>
    </xf>
    <xf numFmtId="14" fontId="11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" fillId="0" borderId="0">
      <alignment/>
      <protection/>
    </xf>
    <xf numFmtId="41" fontId="16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15" fillId="26" borderId="24" applyNumberFormat="0" applyProtection="0">
      <alignment vertical="center"/>
    </xf>
    <xf numFmtId="4" fontId="116" fillId="26" borderId="24" applyNumberFormat="0" applyProtection="0">
      <alignment vertical="center"/>
    </xf>
    <xf numFmtId="4" fontId="117" fillId="26" borderId="24" applyNumberFormat="0" applyProtection="0">
      <alignment horizontal="left" vertical="center" indent="1"/>
    </xf>
    <xf numFmtId="4" fontId="117" fillId="28" borderId="0" applyNumberFormat="0" applyProtection="0">
      <alignment horizontal="left" vertical="center" indent="1"/>
    </xf>
    <xf numFmtId="4" fontId="117" fillId="19" borderId="24" applyNumberFormat="0" applyProtection="0">
      <alignment horizontal="right" vertical="center"/>
    </xf>
    <xf numFmtId="4" fontId="117" fillId="5" borderId="24" applyNumberFormat="0" applyProtection="0">
      <alignment horizontal="right" vertical="center"/>
    </xf>
    <xf numFmtId="4" fontId="117" fillId="11" borderId="24" applyNumberFormat="0" applyProtection="0">
      <alignment horizontal="right" vertical="center"/>
    </xf>
    <xf numFmtId="4" fontId="117" fillId="6" borderId="24" applyNumberFormat="0" applyProtection="0">
      <alignment horizontal="right" vertical="center"/>
    </xf>
    <xf numFmtId="4" fontId="117" fillId="13" borderId="24" applyNumberFormat="0" applyProtection="0">
      <alignment horizontal="right" vertical="center"/>
    </xf>
    <xf numFmtId="4" fontId="117" fillId="9" borderId="24" applyNumberFormat="0" applyProtection="0">
      <alignment horizontal="right" vertical="center"/>
    </xf>
    <xf numFmtId="4" fontId="117" fillId="29" borderId="24" applyNumberFormat="0" applyProtection="0">
      <alignment horizontal="right" vertical="center"/>
    </xf>
    <xf numFmtId="4" fontId="117" fillId="20" borderId="24" applyNumberFormat="0" applyProtection="0">
      <alignment horizontal="right" vertical="center"/>
    </xf>
    <xf numFmtId="4" fontId="117" fillId="30" borderId="24" applyNumberFormat="0" applyProtection="0">
      <alignment horizontal="right" vertical="center"/>
    </xf>
    <xf numFmtId="4" fontId="115" fillId="31" borderId="25" applyNumberFormat="0" applyProtection="0">
      <alignment horizontal="left" vertical="center" indent="1"/>
    </xf>
    <xf numFmtId="4" fontId="115" fillId="10" borderId="0" applyNumberFormat="0" applyProtection="0">
      <alignment horizontal="left" vertical="center" indent="1"/>
    </xf>
    <xf numFmtId="4" fontId="115" fillId="28" borderId="0" applyNumberFormat="0" applyProtection="0">
      <alignment horizontal="left" vertical="center" indent="1"/>
    </xf>
    <xf numFmtId="4" fontId="117" fillId="10" borderId="24" applyNumberFormat="0" applyProtection="0">
      <alignment horizontal="right" vertical="center"/>
    </xf>
    <xf numFmtId="4" fontId="62" fillId="10" borderId="0" applyNumberFormat="0" applyProtection="0">
      <alignment horizontal="left" vertical="center" indent="1"/>
    </xf>
    <xf numFmtId="4" fontId="62" fillId="28" borderId="0" applyNumberFormat="0" applyProtection="0">
      <alignment horizontal="left" vertical="center" indent="1"/>
    </xf>
    <xf numFmtId="4" fontId="117" fillId="32" borderId="24" applyNumberFormat="0" applyProtection="0">
      <alignment vertical="center"/>
    </xf>
    <xf numFmtId="4" fontId="118" fillId="32" borderId="24" applyNumberFormat="0" applyProtection="0">
      <alignment vertical="center"/>
    </xf>
    <xf numFmtId="4" fontId="115" fillId="10" borderId="26" applyNumberFormat="0" applyProtection="0">
      <alignment horizontal="left" vertical="center" indent="1"/>
    </xf>
    <xf numFmtId="4" fontId="117" fillId="32" borderId="24" applyNumberFormat="0" applyProtection="0">
      <alignment horizontal="right" vertical="center"/>
    </xf>
    <xf numFmtId="4" fontId="118" fillId="32" borderId="24" applyNumberFormat="0" applyProtection="0">
      <alignment horizontal="right" vertical="center"/>
    </xf>
    <xf numFmtId="4" fontId="115" fillId="10" borderId="24" applyNumberFormat="0" applyProtection="0">
      <alignment horizontal="left" vertical="center" indent="1"/>
    </xf>
    <xf numFmtId="4" fontId="119" fillId="25" borderId="26" applyNumberFormat="0" applyProtection="0">
      <alignment horizontal="left" vertical="center" indent="1"/>
    </xf>
    <xf numFmtId="4" fontId="120" fillId="32" borderId="24" applyNumberFormat="0" applyProtection="0">
      <alignment horizontal="right" vertical="center"/>
    </xf>
    <xf numFmtId="222" fontId="121" fillId="0" borderId="0" applyFont="0" applyFill="0" applyBorder="0" applyAlignment="0" applyProtection="0"/>
    <xf numFmtId="0" fontId="112" fillId="1" borderId="17" applyNumberFormat="0" applyFont="0" applyAlignment="0">
      <protection/>
    </xf>
    <xf numFmtId="3" fontId="18" fillId="0" borderId="0">
      <alignment/>
      <protection/>
    </xf>
    <xf numFmtId="0" fontId="122" fillId="0" borderId="0" applyNumberFormat="0" applyFill="0" applyBorder="0" applyAlignment="0">
      <protection/>
    </xf>
    <xf numFmtId="0" fontId="9" fillId="0" borderId="0">
      <alignment/>
      <protection/>
    </xf>
    <xf numFmtId="168" fontId="123" fillId="0" borderId="0" applyNumberFormat="0" applyBorder="0" applyAlignment="0">
      <protection/>
    </xf>
    <xf numFmtId="0" fontId="1" fillId="0" borderId="0">
      <alignment/>
      <protection/>
    </xf>
    <xf numFmtId="168" fontId="6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6" fillId="0" borderId="0">
      <alignment/>
      <protection/>
    </xf>
    <xf numFmtId="239" fontId="4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4" fontId="124" fillId="0" borderId="0">
      <alignment/>
      <protection/>
    </xf>
    <xf numFmtId="0" fontId="125" fillId="0" borderId="0">
      <alignment/>
      <protection/>
    </xf>
    <xf numFmtId="0" fontId="99" fillId="0" borderId="0">
      <alignment/>
      <protection/>
    </xf>
    <xf numFmtId="40" fontId="126" fillId="0" borderId="0" applyBorder="0">
      <alignment horizontal="right"/>
      <protection/>
    </xf>
    <xf numFmtId="223" fontId="45" fillId="0" borderId="27">
      <alignment horizontal="right" vertical="center"/>
      <protection/>
    </xf>
    <xf numFmtId="214" fontId="127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5" fontId="60" fillId="0" borderId="27">
      <alignment horizontal="right" vertical="center"/>
      <protection/>
    </xf>
    <xf numFmtId="226" fontId="16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7" fontId="2" fillId="0" borderId="27">
      <alignment horizontal="right" vertical="center"/>
      <protection/>
    </xf>
    <xf numFmtId="227" fontId="2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6" fontId="16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8" fontId="128" fillId="2" borderId="28" applyFont="0" applyFill="0" applyBorder="0">
      <alignment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8" fontId="128" fillId="2" borderId="28" applyFont="0" applyFill="0" applyBorder="0">
      <alignment/>
      <protection/>
    </xf>
    <xf numFmtId="227" fontId="2" fillId="0" borderId="27">
      <alignment horizontal="right" vertical="center"/>
      <protection/>
    </xf>
    <xf numFmtId="229" fontId="9" fillId="0" borderId="27">
      <alignment horizontal="right" vertical="center"/>
      <protection/>
    </xf>
    <xf numFmtId="226" fontId="16" fillId="0" borderId="27">
      <alignment horizontal="right" vertical="center"/>
      <protection/>
    </xf>
    <xf numFmtId="227" fontId="2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30" fontId="2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24" fontId="38" fillId="0" borderId="27">
      <alignment horizontal="right" vertical="center"/>
      <protection/>
    </xf>
    <xf numFmtId="228" fontId="128" fillId="2" borderId="28" applyFont="0" applyFill="0" applyBorder="0">
      <alignment/>
      <protection/>
    </xf>
    <xf numFmtId="217" fontId="2" fillId="0" borderId="27">
      <alignment horizontal="right" vertical="center"/>
      <protection/>
    </xf>
    <xf numFmtId="214" fontId="127" fillId="0" borderId="27">
      <alignment horizontal="right" vertical="center"/>
      <protection/>
    </xf>
    <xf numFmtId="223" fontId="45" fillId="0" borderId="27">
      <alignment horizontal="right" vertical="center"/>
      <protection/>
    </xf>
    <xf numFmtId="230" fontId="2" fillId="0" borderId="27">
      <alignment horizontal="right" vertical="center"/>
      <protection/>
    </xf>
    <xf numFmtId="231" fontId="129" fillId="0" borderId="27">
      <alignment horizontal="right" vertical="center"/>
      <protection/>
    </xf>
    <xf numFmtId="49" fontId="62" fillId="0" borderId="0" applyFill="0" applyBorder="0" applyAlignment="0">
      <protection/>
    </xf>
    <xf numFmtId="232" fontId="9" fillId="0" borderId="0" applyFill="0" applyBorder="0" applyAlignment="0">
      <protection/>
    </xf>
    <xf numFmtId="233" fontId="9" fillId="0" borderId="0" applyFill="0" applyBorder="0" applyAlignment="0">
      <protection/>
    </xf>
    <xf numFmtId="179" fontId="45" fillId="0" borderId="27">
      <alignment horizontal="center"/>
      <protection/>
    </xf>
    <xf numFmtId="235" fontId="142" fillId="0" borderId="0" applyNumberFormat="0" applyFont="0" applyFill="0" applyBorder="0" applyAlignment="0">
      <protection/>
    </xf>
    <xf numFmtId="0" fontId="143" fillId="0" borderId="29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0" fillId="0" borderId="22" applyNumberFormat="0" applyBorder="0" applyAlignment="0">
      <protection/>
    </xf>
    <xf numFmtId="0" fontId="144" fillId="0" borderId="21" applyNumberFormat="0" applyBorder="0" applyAlignment="0">
      <protection/>
    </xf>
    <xf numFmtId="3" fontId="145" fillId="0" borderId="15" applyNumberFormat="0" applyBorder="0" applyAlignment="0">
      <protection/>
    </xf>
    <xf numFmtId="0" fontId="130" fillId="0" borderId="22">
      <alignment horizontal="center" vertical="center" wrapText="1"/>
      <protection/>
    </xf>
    <xf numFmtId="0" fontId="132" fillId="0" borderId="0" applyNumberFormat="0" applyFill="0" applyBorder="0" applyAlignment="0" applyProtection="0"/>
    <xf numFmtId="0" fontId="131" fillId="0" borderId="0">
      <alignment horizontal="center"/>
      <protection/>
    </xf>
    <xf numFmtId="40" fontId="76" fillId="0" borderId="0">
      <alignment/>
      <protection/>
    </xf>
    <xf numFmtId="0" fontId="133" fillId="2" borderId="5" applyNumberFormat="0" applyAlignment="0" applyProtection="0"/>
    <xf numFmtId="3" fontId="134" fillId="0" borderId="0" applyNumberFormat="0" applyFill="0" applyBorder="0" applyAlignment="0" applyProtection="0"/>
    <xf numFmtId="0" fontId="135" fillId="0" borderId="30" applyBorder="0" applyAlignment="0">
      <protection/>
    </xf>
    <xf numFmtId="0" fontId="136" fillId="0" borderId="0" applyNumberFormat="0" applyFill="0" applyBorder="0" applyAlignment="0" applyProtection="0"/>
    <xf numFmtId="0" fontId="78" fillId="0" borderId="31" applyNumberFormat="0" applyFill="0" applyBorder="0" applyAlignment="0" applyProtection="0"/>
    <xf numFmtId="0" fontId="132" fillId="0" borderId="0" applyNumberFormat="0" applyFill="0" applyBorder="0" applyAlignment="0" applyProtection="0"/>
    <xf numFmtId="0" fontId="139" fillId="0" borderId="32" applyNumberFormat="0" applyFill="0" applyAlignment="0" applyProtection="0"/>
    <xf numFmtId="0" fontId="137" fillId="0" borderId="33" applyNumberFormat="0" applyBorder="0" applyAlignment="0">
      <protection/>
    </xf>
    <xf numFmtId="0" fontId="140" fillId="6" borderId="0" applyNumberFormat="0" applyBorder="0" applyAlignment="0" applyProtection="0"/>
    <xf numFmtId="0" fontId="138" fillId="0" borderId="32" applyNumberFormat="0" applyFill="0" applyAlignment="0" applyProtection="0"/>
    <xf numFmtId="0" fontId="146" fillId="0" borderId="34" applyNumberFormat="0" applyAlignment="0">
      <protection/>
    </xf>
    <xf numFmtId="0" fontId="147" fillId="26" borderId="0" applyNumberFormat="0" applyBorder="0" applyAlignment="0" applyProtection="0"/>
    <xf numFmtId="0" fontId="141" fillId="0" borderId="35">
      <alignment horizontal="center"/>
      <protection/>
    </xf>
    <xf numFmtId="172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10" fontId="91" fillId="0" borderId="0" applyFont="0" applyFill="0" applyBorder="0" applyAlignment="0" applyProtection="0"/>
    <xf numFmtId="17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82" fillId="0" borderId="36">
      <alignment horizontal="center"/>
      <protection/>
    </xf>
    <xf numFmtId="233" fontId="45" fillId="0" borderId="0">
      <alignment/>
      <protection/>
    </xf>
    <xf numFmtId="237" fontId="45" fillId="0" borderId="1">
      <alignment/>
      <protection/>
    </xf>
    <xf numFmtId="0" fontId="150" fillId="0" borderId="0">
      <alignment/>
      <protection/>
    </xf>
    <xf numFmtId="3" fontId="45" fillId="0" borderId="0" applyNumberFormat="0" applyBorder="0" applyAlignment="0" applyProtection="0"/>
    <xf numFmtId="3" fontId="24" fillId="0" borderId="0">
      <alignment/>
      <protection locked="0"/>
    </xf>
    <xf numFmtId="0" fontId="150" fillId="0" borderId="0">
      <alignment/>
      <protection/>
    </xf>
    <xf numFmtId="5" fontId="151" fillId="33" borderId="30">
      <alignment vertical="top"/>
      <protection/>
    </xf>
    <xf numFmtId="0" fontId="153" fillId="34" borderId="1">
      <alignment horizontal="left" vertical="center"/>
      <protection/>
    </xf>
    <xf numFmtId="6" fontId="154" fillId="35" borderId="30">
      <alignment/>
      <protection/>
    </xf>
    <xf numFmtId="5" fontId="88" fillId="0" borderId="30">
      <alignment horizontal="left" vertical="top"/>
      <protection/>
    </xf>
    <xf numFmtId="0" fontId="155" fillId="36" borderId="0">
      <alignment horizontal="left" vertical="center"/>
      <protection/>
    </xf>
    <xf numFmtId="5" fontId="6" fillId="0" borderId="10">
      <alignment horizontal="left" vertical="top"/>
      <protection/>
    </xf>
    <xf numFmtId="0" fontId="152" fillId="0" borderId="10">
      <alignment horizontal="left"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6" fillId="0" borderId="0">
      <alignment/>
      <protection/>
    </xf>
    <xf numFmtId="42" fontId="3" fillId="0" borderId="0" applyFont="0" applyFill="0" applyBorder="0" applyAlignment="0" applyProtection="0"/>
    <xf numFmtId="238" fontId="9" fillId="0" borderId="0" applyFont="0" applyFill="0" applyBorder="0" applyAlignment="0" applyProtection="0"/>
    <xf numFmtId="42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58" fillId="5" borderId="0" applyNumberFormat="0" applyBorder="0" applyAlignment="0" applyProtection="0"/>
    <xf numFmtId="0" fontId="159" fillId="0" borderId="0" applyNumberFormat="0" applyFill="0" applyBorder="0" applyAlignment="0" applyProtection="0"/>
    <xf numFmtId="0" fontId="38" fillId="0" borderId="37" applyFont="0" applyBorder="0" applyAlignment="0">
      <protection/>
    </xf>
    <xf numFmtId="172" fontId="2" fillId="0" borderId="0" applyFont="0" applyFill="0" applyBorder="0" applyAlignment="0" applyProtection="0"/>
    <xf numFmtId="40" fontId="160" fillId="0" borderId="0" applyFont="0" applyFill="0" applyBorder="0" applyAlignment="0" applyProtection="0"/>
    <xf numFmtId="38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9" fontId="161" fillId="0" borderId="0" applyBorder="0" applyAlignment="0" applyProtection="0"/>
    <xf numFmtId="0" fontId="162" fillId="0" borderId="0">
      <alignment/>
      <protection/>
    </xf>
    <xf numFmtId="0" fontId="163" fillId="0" borderId="3">
      <alignment/>
      <protection/>
    </xf>
    <xf numFmtId="0" fontId="49" fillId="0" borderId="0">
      <alignment/>
      <protection/>
    </xf>
    <xf numFmtId="172" fontId="105" fillId="0" borderId="0" applyFont="0" applyFill="0" applyBorder="0" applyAlignment="0" applyProtection="0"/>
    <xf numFmtId="173" fontId="10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176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104" fillId="0" borderId="0">
      <alignment/>
      <protection/>
    </xf>
    <xf numFmtId="0" fontId="164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176" fontId="105" fillId="0" borderId="0" applyFont="0" applyFill="0" applyBorder="0" applyAlignment="0" applyProtection="0"/>
    <xf numFmtId="6" fontId="13" fillId="0" borderId="0" applyFont="0" applyFill="0" applyBorder="0" applyAlignment="0" applyProtection="0"/>
    <xf numFmtId="240" fontId="105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65" fillId="0" borderId="0" applyFont="0" applyFill="0" applyBorder="0" applyAlignment="0" applyProtection="0"/>
    <xf numFmtId="0" fontId="165" fillId="0" borderId="0" applyFont="0" applyFill="0" applyBorder="0" applyAlignment="0" applyProtection="0"/>
    <xf numFmtId="0" fontId="56" fillId="0" borderId="0">
      <alignment vertical="center"/>
      <protection/>
    </xf>
  </cellStyleXfs>
  <cellXfs count="6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3" fillId="0" borderId="0" xfId="0" applyFont="1" applyAlignment="1">
      <alignment/>
    </xf>
    <xf numFmtId="0" fontId="49" fillId="0" borderId="1" xfId="484" applyFont="1" applyBorder="1" applyAlignment="1">
      <alignment horizontal="center" vertical="top" wrapText="1"/>
      <protection/>
    </xf>
    <xf numFmtId="0" fontId="2" fillId="0" borderId="1" xfId="484" applyFont="1" applyBorder="1" applyAlignment="1">
      <alignment vertical="top" wrapText="1"/>
      <protection/>
    </xf>
    <xf numFmtId="0" fontId="2" fillId="0" borderId="1" xfId="484" applyFont="1" applyBorder="1" applyAlignment="1">
      <alignment horizontal="center" vertical="top" wrapText="1"/>
      <protection/>
    </xf>
    <xf numFmtId="0" fontId="2" fillId="0" borderId="1" xfId="484" applyFont="1" applyBorder="1" applyAlignment="1">
      <alignment horizontal="right" vertical="top" wrapText="1"/>
      <protection/>
    </xf>
    <xf numFmtId="3" fontId="2" fillId="0" borderId="1" xfId="484" applyNumberFormat="1" applyFont="1" applyBorder="1" applyAlignment="1">
      <alignment horizontal="center" vertical="top" wrapText="1"/>
      <protection/>
    </xf>
    <xf numFmtId="0" fontId="153" fillId="0" borderId="1" xfId="484" applyFont="1" applyBorder="1" applyAlignment="1">
      <alignment horizontal="center" vertical="center" shrinkToFit="1"/>
      <protection/>
    </xf>
    <xf numFmtId="0" fontId="171" fillId="0" borderId="1" xfId="484" applyFont="1" applyBorder="1" applyAlignment="1">
      <alignment horizontal="center" vertical="center" shrinkToFit="1"/>
      <protection/>
    </xf>
    <xf numFmtId="0" fontId="153" fillId="0" borderId="1" xfId="484" applyFont="1" applyBorder="1" applyAlignment="1">
      <alignment horizontal="center" vertical="center" wrapText="1" shrinkToFit="1"/>
      <protection/>
    </xf>
    <xf numFmtId="3" fontId="174" fillId="0" borderId="1" xfId="484" applyNumberFormat="1" applyFont="1" applyBorder="1" applyAlignment="1">
      <alignment horizontal="center" vertical="center" wrapText="1" shrinkToFit="1"/>
      <protection/>
    </xf>
    <xf numFmtId="0" fontId="2" fillId="0" borderId="1" xfId="48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70" fillId="0" borderId="1" xfId="484" applyFont="1" applyBorder="1" applyAlignment="1">
      <alignment horizontal="center" vertical="top" wrapText="1"/>
      <protection/>
    </xf>
    <xf numFmtId="0" fontId="170" fillId="0" borderId="1" xfId="484" applyFont="1" applyBorder="1" applyAlignment="1">
      <alignment vertical="top" wrapText="1"/>
      <protection/>
    </xf>
    <xf numFmtId="0" fontId="89" fillId="0" borderId="1" xfId="484" applyFont="1" applyBorder="1" applyAlignment="1">
      <alignment horizontal="center" vertical="center" wrapText="1"/>
      <protection/>
    </xf>
    <xf numFmtId="0" fontId="170" fillId="0" borderId="1" xfId="484" applyFont="1" applyBorder="1" applyAlignment="1">
      <alignment horizontal="center" vertical="center" wrapText="1"/>
      <protection/>
    </xf>
    <xf numFmtId="0" fontId="170" fillId="0" borderId="1" xfId="484" applyFont="1" applyBorder="1" applyAlignment="1">
      <alignment vertical="center" wrapText="1"/>
      <protection/>
    </xf>
    <xf numFmtId="0" fontId="15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77" fillId="0" borderId="1" xfId="484" applyFont="1" applyBorder="1" applyAlignment="1">
      <alignment horizontal="center" vertical="top" wrapText="1"/>
      <protection/>
    </xf>
    <xf numFmtId="0" fontId="2" fillId="0" borderId="1" xfId="0" applyFont="1" applyBorder="1" applyAlignment="1">
      <alignment/>
    </xf>
    <xf numFmtId="0" fontId="183" fillId="0" borderId="1" xfId="0" applyFont="1" applyBorder="1" applyAlignment="1">
      <alignment/>
    </xf>
    <xf numFmtId="0" fontId="153" fillId="0" borderId="1" xfId="484" applyFont="1" applyBorder="1" applyAlignment="1">
      <alignment horizontal="center" vertical="top" wrapText="1"/>
      <protection/>
    </xf>
    <xf numFmtId="0" fontId="166" fillId="0" borderId="1" xfId="484" applyFont="1" applyBorder="1" applyAlignment="1">
      <alignment vertical="top" wrapText="1"/>
      <protection/>
    </xf>
    <xf numFmtId="0" fontId="6" fillId="0" borderId="1" xfId="484" applyFont="1" applyBorder="1" applyAlignment="1">
      <alignment horizontal="center" vertical="center" wrapText="1"/>
      <protection/>
    </xf>
    <xf numFmtId="0" fontId="56" fillId="0" borderId="1" xfId="484" applyFont="1" applyBorder="1" applyAlignment="1">
      <alignment vertical="top" wrapText="1"/>
      <protection/>
    </xf>
    <xf numFmtId="0" fontId="169" fillId="0" borderId="1" xfId="484" applyFont="1" applyBorder="1" applyAlignment="1">
      <alignment horizontal="center" vertical="top" wrapText="1"/>
      <protection/>
    </xf>
    <xf numFmtId="0" fontId="56" fillId="0" borderId="1" xfId="484" applyFont="1" applyBorder="1" applyAlignment="1">
      <alignment horizontal="center" vertical="center" wrapText="1"/>
      <protection/>
    </xf>
    <xf numFmtId="0" fontId="56" fillId="0" borderId="1" xfId="484" applyFont="1" applyBorder="1" applyAlignment="1">
      <alignment horizontal="center" vertical="top" wrapText="1"/>
      <protection/>
    </xf>
    <xf numFmtId="0" fontId="175" fillId="0" borderId="1" xfId="484" applyFont="1" applyBorder="1" applyAlignment="1">
      <alignment horizontal="center" vertical="center" wrapText="1"/>
      <protection/>
    </xf>
    <xf numFmtId="0" fontId="176" fillId="0" borderId="1" xfId="484" applyFont="1" applyBorder="1" applyAlignment="1">
      <alignment horizontal="center" vertical="center" wrapText="1"/>
      <protection/>
    </xf>
    <xf numFmtId="0" fontId="176" fillId="0" borderId="1" xfId="484" applyFont="1" applyBorder="1" applyAlignment="1">
      <alignment horizontal="center" vertical="top" wrapText="1"/>
      <protection/>
    </xf>
    <xf numFmtId="0" fontId="153" fillId="0" borderId="1" xfId="484" applyFont="1" applyBorder="1" applyAlignment="1">
      <alignment horizontal="right" vertical="top" wrapText="1"/>
      <protection/>
    </xf>
    <xf numFmtId="3" fontId="153" fillId="0" borderId="1" xfId="484" applyNumberFormat="1" applyFont="1" applyBorder="1" applyAlignment="1">
      <alignment horizontal="center" vertical="top" wrapText="1"/>
      <protection/>
    </xf>
    <xf numFmtId="0" fontId="171" fillId="0" borderId="1" xfId="484" applyFont="1" applyBorder="1" applyAlignment="1">
      <alignment horizontal="center" vertical="top" wrapText="1"/>
      <protection/>
    </xf>
    <xf numFmtId="0" fontId="175" fillId="0" borderId="1" xfId="484" applyFont="1" applyBorder="1" applyAlignment="1">
      <alignment horizontal="center" vertical="top" wrapText="1"/>
      <protection/>
    </xf>
    <xf numFmtId="3" fontId="56" fillId="0" borderId="1" xfId="484" applyNumberFormat="1" applyFont="1" applyBorder="1" applyAlignment="1">
      <alignment horizontal="center" vertical="top" wrapText="1"/>
      <protection/>
    </xf>
    <xf numFmtId="0" fontId="56" fillId="0" borderId="1" xfId="484" applyFont="1" applyBorder="1" applyAlignment="1">
      <alignment horizontal="right" vertical="top" wrapText="1"/>
      <protection/>
    </xf>
    <xf numFmtId="0" fontId="56" fillId="0" borderId="1" xfId="484" applyFont="1" applyBorder="1" applyAlignment="1">
      <alignment horizontal="left" vertical="center" wrapText="1"/>
      <protection/>
    </xf>
    <xf numFmtId="0" fontId="169" fillId="0" borderId="1" xfId="484" applyFont="1" applyBorder="1" applyAlignment="1">
      <alignment horizontal="right" vertical="top" wrapText="1"/>
      <protection/>
    </xf>
    <xf numFmtId="3" fontId="2" fillId="0" borderId="1" xfId="484" applyNumberFormat="1" applyFont="1" applyFill="1" applyBorder="1" applyAlignment="1">
      <alignment horizontal="center" vertical="top" wrapText="1"/>
      <protection/>
    </xf>
    <xf numFmtId="0" fontId="171" fillId="0" borderId="1" xfId="484" applyFont="1" applyBorder="1" applyAlignment="1">
      <alignment horizontal="center" vertical="center"/>
      <protection/>
    </xf>
    <xf numFmtId="3" fontId="171" fillId="0" borderId="1" xfId="484" applyNumberFormat="1" applyFont="1" applyBorder="1" applyAlignment="1">
      <alignment horizontal="center" vertical="center"/>
      <protection/>
    </xf>
    <xf numFmtId="0" fontId="49" fillId="0" borderId="1" xfId="484" applyFont="1" applyBorder="1" applyAlignment="1">
      <alignment horizontal="right" vertical="top" wrapText="1"/>
      <protection/>
    </xf>
    <xf numFmtId="0" fontId="153" fillId="0" borderId="1" xfId="484" applyFont="1" applyBorder="1" applyAlignment="1">
      <alignment vertical="top" wrapText="1"/>
      <protection/>
    </xf>
    <xf numFmtId="3" fontId="2" fillId="0" borderId="1" xfId="484" applyNumberFormat="1" applyFont="1" applyBorder="1" applyAlignment="1">
      <alignment horizontal="right" vertical="top" wrapText="1"/>
      <protection/>
    </xf>
    <xf numFmtId="0" fontId="180" fillId="0" borderId="1" xfId="484" applyFont="1" applyBorder="1" applyAlignment="1">
      <alignment vertical="top" wrapText="1"/>
      <protection/>
    </xf>
    <xf numFmtId="0" fontId="170" fillId="0" borderId="1" xfId="0" applyFont="1" applyBorder="1" applyAlignment="1">
      <alignment vertical="center"/>
    </xf>
    <xf numFmtId="0" fontId="170" fillId="0" borderId="1" xfId="484" applyFont="1" applyBorder="1" applyAlignment="1">
      <alignment horizontal="left" vertical="center" wrapText="1"/>
      <protection/>
    </xf>
    <xf numFmtId="0" fontId="9" fillId="0" borderId="1" xfId="484" applyFont="1" applyBorder="1" applyAlignment="1">
      <alignment horizontal="center" vertical="top" wrapText="1"/>
      <protection/>
    </xf>
    <xf numFmtId="0" fontId="179" fillId="0" borderId="1" xfId="484" applyFont="1" applyBorder="1" applyAlignment="1">
      <alignment horizontal="center" vertical="top" wrapText="1"/>
      <protection/>
    </xf>
    <xf numFmtId="0" fontId="0" fillId="0" borderId="1" xfId="0" applyFont="1" applyBorder="1" applyAlignment="1">
      <alignment horizontal="center" wrapText="1"/>
    </xf>
    <xf numFmtId="0" fontId="186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83" fillId="0" borderId="1" xfId="0" applyFont="1" applyBorder="1" applyAlignment="1">
      <alignment horizontal="center"/>
    </xf>
    <xf numFmtId="0" fontId="2" fillId="0" borderId="1" xfId="484" applyFont="1" applyBorder="1" applyAlignment="1">
      <alignment horizontal="center" vertical="center" wrapText="1"/>
      <protection/>
    </xf>
    <xf numFmtId="0" fontId="2" fillId="0" borderId="1" xfId="484" applyFont="1" applyBorder="1" applyAlignment="1">
      <alignment horizontal="center" vertical="top" wrapText="1"/>
      <protection/>
    </xf>
    <xf numFmtId="0" fontId="177" fillId="0" borderId="1" xfId="484" applyFont="1" applyBorder="1" applyAlignment="1">
      <alignment horizontal="center" vertical="top" wrapText="1"/>
      <protection/>
    </xf>
    <xf numFmtId="0" fontId="168" fillId="0" borderId="1" xfId="484" applyFont="1" applyBorder="1" applyAlignment="1">
      <alignment horizontal="center" vertical="center" wrapText="1"/>
      <protection/>
    </xf>
    <xf numFmtId="0" fontId="56" fillId="0" borderId="1" xfId="484" applyFont="1" applyBorder="1" applyAlignment="1">
      <alignment horizontal="center" vertical="center" wrapText="1"/>
      <protection/>
    </xf>
    <xf numFmtId="0" fontId="38" fillId="0" borderId="1" xfId="484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left" wrapText="1"/>
    </xf>
    <xf numFmtId="0" fontId="15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2" fillId="0" borderId="1" xfId="484" applyFont="1" applyBorder="1" applyAlignment="1">
      <alignment horizontal="left" vertical="top" wrapText="1"/>
      <protection/>
    </xf>
    <xf numFmtId="0" fontId="2" fillId="0" borderId="1" xfId="484" applyFont="1" applyBorder="1" applyAlignment="1">
      <alignment vertical="top" wrapText="1"/>
      <protection/>
    </xf>
    <xf numFmtId="0" fontId="56" fillId="0" borderId="1" xfId="484" applyFont="1" applyBorder="1" applyAlignment="1">
      <alignment horizontal="left" vertical="top" wrapText="1"/>
      <protection/>
    </xf>
    <xf numFmtId="0" fontId="2" fillId="0" borderId="1" xfId="0" applyFont="1" applyBorder="1" applyAlignment="1">
      <alignment horizontal="left"/>
    </xf>
    <xf numFmtId="0" fontId="178" fillId="0" borderId="1" xfId="484" applyFont="1" applyBorder="1" applyAlignment="1">
      <alignment horizontal="center" vertical="top" wrapText="1"/>
      <protection/>
    </xf>
    <xf numFmtId="0" fontId="38" fillId="0" borderId="1" xfId="484" applyFont="1" applyBorder="1" applyAlignment="1">
      <alignment horizontal="center" vertical="top" wrapText="1"/>
      <protection/>
    </xf>
    <xf numFmtId="0" fontId="171" fillId="0" borderId="1" xfId="484" applyFont="1" applyBorder="1" applyAlignment="1">
      <alignment horizontal="center" vertical="top" wrapText="1"/>
      <protection/>
    </xf>
    <xf numFmtId="166" fontId="2" fillId="0" borderId="1" xfId="298" applyFont="1" applyBorder="1" applyAlignment="1">
      <alignment horizontal="center" vertical="top" wrapText="1"/>
    </xf>
    <xf numFmtId="0" fontId="56" fillId="0" borderId="1" xfId="484" applyFont="1" applyBorder="1" applyAlignment="1">
      <alignment horizontal="center" vertical="top" wrapText="1"/>
      <protection/>
    </xf>
    <xf numFmtId="0" fontId="46" fillId="0" borderId="1" xfId="484" applyFont="1" applyBorder="1" applyAlignment="1">
      <alignment horizontal="center" vertical="top" wrapText="1"/>
      <protection/>
    </xf>
    <xf numFmtId="0" fontId="49" fillId="0" borderId="1" xfId="484" applyFont="1" applyBorder="1" applyAlignment="1">
      <alignment horizontal="center" vertical="top" wrapText="1"/>
      <protection/>
    </xf>
    <xf numFmtId="3" fontId="2" fillId="0" borderId="1" xfId="484" applyNumberFormat="1" applyFont="1" applyBorder="1" applyAlignment="1">
      <alignment horizontal="center" vertical="top" wrapText="1"/>
      <protection/>
    </xf>
    <xf numFmtId="0" fontId="56" fillId="0" borderId="1" xfId="484" applyFont="1" applyBorder="1" applyAlignment="1">
      <alignment vertical="center" wrapText="1"/>
      <protection/>
    </xf>
    <xf numFmtId="0" fontId="175" fillId="0" borderId="1" xfId="484" applyFont="1" applyBorder="1" applyAlignment="1">
      <alignment horizontal="center" vertical="center" wrapText="1"/>
      <protection/>
    </xf>
    <xf numFmtId="3" fontId="2" fillId="0" borderId="1" xfId="484" applyNumberFormat="1" applyFont="1" applyBorder="1" applyAlignment="1">
      <alignment horizontal="center" vertical="center" wrapText="1"/>
      <protection/>
    </xf>
    <xf numFmtId="0" fontId="183" fillId="0" borderId="1" xfId="0" applyFont="1" applyBorder="1" applyAlignment="1">
      <alignment horizontal="center" wrapText="1"/>
    </xf>
    <xf numFmtId="0" fontId="170" fillId="0" borderId="1" xfId="484" applyFont="1" applyBorder="1" applyAlignment="1">
      <alignment horizontal="left" vertical="top" wrapText="1"/>
      <protection/>
    </xf>
    <xf numFmtId="0" fontId="2" fillId="0" borderId="1" xfId="484" applyFont="1" applyBorder="1" applyAlignment="1">
      <alignment horizontal="right" vertical="top" wrapText="1"/>
      <protection/>
    </xf>
    <xf numFmtId="0" fontId="186" fillId="0" borderId="0" xfId="0" applyFont="1" applyFill="1" applyAlignment="1">
      <alignment horizontal="right"/>
    </xf>
    <xf numFmtId="0" fontId="187" fillId="0" borderId="1" xfId="274" applyFont="1" applyBorder="1" applyAlignment="1">
      <alignment horizontal="center" vertical="center"/>
      <protection/>
    </xf>
    <xf numFmtId="0" fontId="187" fillId="0" borderId="1" xfId="274" applyFont="1" applyBorder="1" applyAlignment="1">
      <alignment horizontal="center" vertical="center" wrapText="1"/>
      <protection/>
    </xf>
    <xf numFmtId="0" fontId="187" fillId="0" borderId="21" xfId="274" applyFont="1" applyBorder="1" applyAlignment="1">
      <alignment horizontal="center" vertical="center"/>
      <protection/>
    </xf>
    <xf numFmtId="0" fontId="187" fillId="0" borderId="21" xfId="274" applyFont="1" applyBorder="1" applyAlignment="1">
      <alignment vertical="center"/>
      <protection/>
    </xf>
    <xf numFmtId="0" fontId="189" fillId="0" borderId="21" xfId="274" applyFont="1" applyBorder="1" applyAlignment="1">
      <alignment horizontal="left" vertical="center"/>
      <protection/>
    </xf>
    <xf numFmtId="0" fontId="188" fillId="0" borderId="21" xfId="274" applyFont="1" applyBorder="1" applyAlignment="1">
      <alignment horizontal="center" vertical="center"/>
      <protection/>
    </xf>
    <xf numFmtId="0" fontId="189" fillId="0" borderId="22" xfId="274" applyFont="1" applyBorder="1" applyAlignment="1">
      <alignment horizontal="center" vertical="center"/>
      <protection/>
    </xf>
    <xf numFmtId="0" fontId="189" fillId="0" borderId="22" xfId="274" applyFont="1" applyBorder="1" applyAlignment="1">
      <alignment vertical="center"/>
      <protection/>
    </xf>
    <xf numFmtId="0" fontId="188" fillId="0" borderId="22" xfId="274" applyFont="1" applyBorder="1" applyAlignment="1">
      <alignment horizontal="center" vertical="center"/>
      <protection/>
    </xf>
    <xf numFmtId="0" fontId="189" fillId="0" borderId="38" xfId="274" applyFont="1" applyBorder="1" applyAlignment="1">
      <alignment horizontal="center" vertical="center" wrapText="1"/>
      <protection/>
    </xf>
    <xf numFmtId="168" fontId="189" fillId="0" borderId="22" xfId="307" applyNumberFormat="1" applyFont="1" applyBorder="1" applyAlignment="1">
      <alignment vertical="center"/>
    </xf>
    <xf numFmtId="0" fontId="189" fillId="0" borderId="22" xfId="274" applyFont="1" applyBorder="1" applyAlignment="1">
      <alignment horizontal="center" vertical="center" wrapText="1"/>
      <protection/>
    </xf>
    <xf numFmtId="0" fontId="189" fillId="0" borderId="39" xfId="274" applyFont="1" applyBorder="1" applyAlignment="1">
      <alignment horizontal="center" vertical="center"/>
      <protection/>
    </xf>
    <xf numFmtId="0" fontId="190" fillId="0" borderId="22" xfId="274" applyFont="1" applyBorder="1" applyAlignment="1">
      <alignment horizontal="center" vertical="center"/>
      <protection/>
    </xf>
    <xf numFmtId="0" fontId="189" fillId="0" borderId="40" xfId="274" applyFont="1" applyBorder="1" applyAlignment="1">
      <alignment horizontal="center" vertical="center"/>
      <protection/>
    </xf>
    <xf numFmtId="0" fontId="187" fillId="0" borderId="22" xfId="274" applyFont="1" applyBorder="1" applyAlignment="1">
      <alignment horizontal="center" vertical="center"/>
      <protection/>
    </xf>
    <xf numFmtId="0" fontId="187" fillId="0" borderId="22" xfId="274" applyFont="1" applyBorder="1" applyAlignment="1">
      <alignment vertical="center"/>
      <protection/>
    </xf>
    <xf numFmtId="0" fontId="189" fillId="0" borderId="22" xfId="274" applyFont="1" applyBorder="1" applyAlignment="1">
      <alignment horizontal="left" vertical="center"/>
      <protection/>
    </xf>
    <xf numFmtId="0" fontId="189" fillId="0" borderId="22" xfId="274" applyFont="1" applyBorder="1" applyAlignment="1">
      <alignment horizontal="center" vertical="center" wrapText="1"/>
      <protection/>
    </xf>
    <xf numFmtId="168" fontId="46" fillId="0" borderId="22" xfId="307" applyNumberFormat="1" applyFont="1" applyBorder="1" applyAlignment="1">
      <alignment vertical="center"/>
    </xf>
    <xf numFmtId="0" fontId="46" fillId="0" borderId="22" xfId="274" applyFont="1" applyBorder="1" applyAlignment="1">
      <alignment horizontal="center" vertical="center"/>
      <protection/>
    </xf>
    <xf numFmtId="0" fontId="46" fillId="0" borderId="22" xfId="274" applyFont="1" applyBorder="1" applyAlignment="1">
      <alignment vertical="center"/>
      <protection/>
    </xf>
    <xf numFmtId="0" fontId="46" fillId="0" borderId="22" xfId="274" applyFont="1" applyBorder="1" applyAlignment="1">
      <alignment horizontal="center" vertical="center" wrapText="1"/>
      <protection/>
    </xf>
    <xf numFmtId="0" fontId="46" fillId="0" borderId="22" xfId="274" applyFont="1" applyBorder="1" applyAlignment="1">
      <alignment horizontal="left" vertical="center"/>
      <protection/>
    </xf>
    <xf numFmtId="168" fontId="189" fillId="0" borderId="39" xfId="307" applyNumberFormat="1" applyFont="1" applyBorder="1" applyAlignment="1">
      <alignment horizontal="center" vertical="center" wrapText="1"/>
    </xf>
    <xf numFmtId="0" fontId="189" fillId="0" borderId="22" xfId="274" applyFont="1" applyBorder="1" applyAlignment="1">
      <alignment vertical="center" wrapText="1"/>
      <protection/>
    </xf>
    <xf numFmtId="0" fontId="189" fillId="0" borderId="22" xfId="275" applyFont="1" applyBorder="1" applyAlignment="1">
      <alignment horizontal="left"/>
      <protection/>
    </xf>
    <xf numFmtId="168" fontId="189" fillId="0" borderId="40" xfId="307" applyNumberFormat="1" applyFont="1" applyBorder="1" applyAlignment="1">
      <alignment horizontal="center" vertical="center" wrapText="1"/>
    </xf>
    <xf numFmtId="168" fontId="189" fillId="0" borderId="38" xfId="274" applyNumberFormat="1" applyFont="1" applyBorder="1" applyAlignment="1">
      <alignment horizontal="center" vertical="center" wrapText="1"/>
      <protection/>
    </xf>
    <xf numFmtId="168" fontId="189" fillId="0" borderId="39" xfId="274" applyNumberFormat="1" applyFont="1" applyBorder="1" applyAlignment="1">
      <alignment horizontal="center" vertical="center" wrapText="1"/>
      <protection/>
    </xf>
    <xf numFmtId="168" fontId="189" fillId="0" borderId="40" xfId="274" applyNumberFormat="1" applyFont="1" applyBorder="1" applyAlignment="1">
      <alignment horizontal="center" vertical="center" wrapText="1"/>
      <protection/>
    </xf>
    <xf numFmtId="0" fontId="191" fillId="0" borderId="22" xfId="274" applyFont="1" applyBorder="1" applyAlignment="1">
      <alignment vertical="center" wrapText="1"/>
      <protection/>
    </xf>
    <xf numFmtId="168" fontId="189" fillId="0" borderId="22" xfId="274" applyNumberFormat="1" applyFont="1" applyBorder="1" applyAlignment="1">
      <alignment horizontal="center" vertical="center" wrapText="1"/>
      <protection/>
    </xf>
    <xf numFmtId="0" fontId="188" fillId="0" borderId="22" xfId="274" applyFont="1" applyBorder="1" applyAlignment="1">
      <alignment horizontal="center" vertical="center" wrapText="1"/>
      <protection/>
    </xf>
    <xf numFmtId="168" fontId="189" fillId="37" borderId="22" xfId="307" applyNumberFormat="1" applyFont="1" applyFill="1" applyBorder="1" applyAlignment="1">
      <alignment vertical="center"/>
    </xf>
    <xf numFmtId="0" fontId="189" fillId="0" borderId="38" xfId="274" applyFont="1" applyBorder="1" applyAlignment="1">
      <alignment horizontal="center" wrapText="1"/>
      <protection/>
    </xf>
    <xf numFmtId="0" fontId="189" fillId="0" borderId="41" xfId="274" applyFont="1" applyBorder="1" applyAlignment="1">
      <alignment horizontal="center" vertical="center"/>
      <protection/>
    </xf>
    <xf numFmtId="0" fontId="189" fillId="0" borderId="41" xfId="274" applyFont="1" applyBorder="1" applyAlignment="1">
      <alignment vertical="center"/>
      <protection/>
    </xf>
    <xf numFmtId="0" fontId="189" fillId="0" borderId="41" xfId="274" applyFont="1" applyBorder="1" applyAlignment="1">
      <alignment horizontal="center" vertical="center"/>
      <protection/>
    </xf>
    <xf numFmtId="0" fontId="189" fillId="0" borderId="42" xfId="274" applyFont="1" applyBorder="1" applyAlignment="1">
      <alignment horizontal="center" vertical="center" wrapText="1"/>
      <protection/>
    </xf>
    <xf numFmtId="168" fontId="189" fillId="37" borderId="41" xfId="307" applyNumberFormat="1" applyFont="1" applyFill="1" applyBorder="1" applyAlignment="1">
      <alignment vertical="center"/>
    </xf>
    <xf numFmtId="0" fontId="189" fillId="0" borderId="42" xfId="274" applyFont="1" applyBorder="1" applyAlignment="1">
      <alignment horizontal="center" wrapText="1"/>
      <protection/>
    </xf>
    <xf numFmtId="0" fontId="189" fillId="0" borderId="21" xfId="274" applyFont="1" applyBorder="1" applyAlignment="1">
      <alignment horizontal="center" vertical="center"/>
      <protection/>
    </xf>
    <xf numFmtId="0" fontId="189" fillId="0" borderId="43" xfId="274" applyFont="1" applyBorder="1" applyAlignment="1">
      <alignment horizontal="left" vertical="center"/>
      <protection/>
    </xf>
    <xf numFmtId="0" fontId="189" fillId="0" borderId="43" xfId="274" applyFont="1" applyBorder="1" applyAlignment="1">
      <alignment horizontal="center" vertical="center"/>
      <protection/>
    </xf>
    <xf numFmtId="0" fontId="189" fillId="0" borderId="43" xfId="274" applyFont="1" applyBorder="1" applyAlignment="1">
      <alignment horizontal="center" vertical="center" wrapText="1"/>
      <protection/>
    </xf>
    <xf numFmtId="168" fontId="189" fillId="37" borderId="21" xfId="307" applyNumberFormat="1" applyFont="1" applyFill="1" applyBorder="1" applyAlignment="1">
      <alignment vertical="center"/>
    </xf>
    <xf numFmtId="0" fontId="189" fillId="0" borderId="43" xfId="274" applyFont="1" applyBorder="1" applyAlignment="1">
      <alignment horizontal="center" wrapText="1"/>
      <protection/>
    </xf>
    <xf numFmtId="0" fontId="189" fillId="0" borderId="39" xfId="274" applyFont="1" applyBorder="1" applyAlignment="1">
      <alignment horizontal="left" vertical="center"/>
      <protection/>
    </xf>
    <xf numFmtId="0" fontId="189" fillId="0" borderId="39" xfId="274" applyFont="1" applyBorder="1" applyAlignment="1">
      <alignment horizontal="center" vertical="center" wrapText="1"/>
      <protection/>
    </xf>
    <xf numFmtId="0" fontId="189" fillId="0" borderId="39" xfId="274" applyFont="1" applyBorder="1" applyAlignment="1">
      <alignment horizontal="center" wrapText="1"/>
      <protection/>
    </xf>
    <xf numFmtId="0" fontId="189" fillId="0" borderId="38" xfId="274" applyFont="1" applyBorder="1" applyAlignment="1">
      <alignment horizontal="center" vertical="center"/>
      <protection/>
    </xf>
    <xf numFmtId="0" fontId="189" fillId="0" borderId="40" xfId="274" applyFont="1" applyBorder="1" applyAlignment="1">
      <alignment horizontal="left" vertical="center"/>
      <protection/>
    </xf>
    <xf numFmtId="0" fontId="189" fillId="0" borderId="40" xfId="274" applyFont="1" applyBorder="1" applyAlignment="1">
      <alignment horizontal="center" vertical="center" wrapText="1"/>
      <protection/>
    </xf>
    <xf numFmtId="0" fontId="189" fillId="0" borderId="40" xfId="274" applyFont="1" applyBorder="1" applyAlignment="1">
      <alignment horizontal="center" wrapText="1"/>
      <protection/>
    </xf>
    <xf numFmtId="0" fontId="187" fillId="37" borderId="22" xfId="274" applyFont="1" applyFill="1" applyBorder="1" applyAlignment="1">
      <alignment vertical="center"/>
      <protection/>
    </xf>
    <xf numFmtId="0" fontId="189" fillId="0" borderId="38" xfId="274" applyFont="1" applyBorder="1" applyAlignment="1">
      <alignment vertical="center"/>
      <protection/>
    </xf>
    <xf numFmtId="0" fontId="189" fillId="0" borderId="39" xfId="274" applyFont="1" applyBorder="1" applyAlignment="1">
      <alignment vertical="center"/>
      <protection/>
    </xf>
    <xf numFmtId="0" fontId="189" fillId="0" borderId="40" xfId="274" applyFont="1" applyBorder="1" applyAlignment="1">
      <alignment vertical="center"/>
      <protection/>
    </xf>
    <xf numFmtId="0" fontId="189" fillId="0" borderId="22" xfId="274" applyFont="1" applyBorder="1" applyAlignment="1">
      <alignment horizontal="center" vertical="center"/>
      <protection/>
    </xf>
    <xf numFmtId="0" fontId="189" fillId="0" borderId="22" xfId="274" applyFont="1" applyBorder="1" applyAlignment="1">
      <alignment vertical="center"/>
      <protection/>
    </xf>
    <xf numFmtId="0" fontId="189" fillId="0" borderId="40" xfId="274" applyFont="1" applyBorder="1" applyAlignment="1">
      <alignment horizontal="center" vertical="center" wrapText="1"/>
      <protection/>
    </xf>
    <xf numFmtId="0" fontId="171" fillId="0" borderId="44" xfId="0" applyFont="1" applyBorder="1" applyAlignment="1">
      <alignment horizontal="center" vertical="center" wrapText="1"/>
    </xf>
    <xf numFmtId="0" fontId="171" fillId="0" borderId="45" xfId="0" applyFont="1" applyBorder="1" applyAlignment="1">
      <alignment horizontal="center" vertical="center" wrapText="1"/>
    </xf>
    <xf numFmtId="259" fontId="171" fillId="0" borderId="45" xfId="0" applyNumberFormat="1" applyFont="1" applyBorder="1" applyAlignment="1">
      <alignment horizontal="center" vertical="center" wrapText="1"/>
    </xf>
    <xf numFmtId="0" fontId="171" fillId="0" borderId="46" xfId="0" applyFont="1" applyBorder="1" applyAlignment="1">
      <alignment horizontal="center" vertical="center" wrapText="1"/>
    </xf>
    <xf numFmtId="0" fontId="171" fillId="0" borderId="47" xfId="0" applyFont="1" applyBorder="1" applyAlignment="1">
      <alignment horizontal="center"/>
    </xf>
    <xf numFmtId="0" fontId="171" fillId="0" borderId="48" xfId="0" applyFont="1" applyBorder="1" applyAlignment="1">
      <alignment/>
    </xf>
    <xf numFmtId="0" fontId="56" fillId="0" borderId="48" xfId="0" applyFont="1" applyBorder="1" applyAlignment="1">
      <alignment/>
    </xf>
    <xf numFmtId="259" fontId="56" fillId="0" borderId="48" xfId="0" applyNumberFormat="1" applyFont="1" applyBorder="1" applyAlignment="1">
      <alignment/>
    </xf>
    <xf numFmtId="0" fontId="175" fillId="0" borderId="49" xfId="0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56" fillId="0" borderId="51" xfId="0" applyFont="1" applyBorder="1" applyAlignment="1">
      <alignment/>
    </xf>
    <xf numFmtId="0" fontId="56" fillId="0" borderId="51" xfId="0" applyFont="1" applyBorder="1" applyAlignment="1">
      <alignment horizontal="center"/>
    </xf>
    <xf numFmtId="259" fontId="56" fillId="0" borderId="51" xfId="0" applyNumberFormat="1" applyFont="1" applyBorder="1" applyAlignment="1">
      <alignment horizontal="center"/>
    </xf>
    <xf numFmtId="0" fontId="56" fillId="0" borderId="52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/>
    </xf>
    <xf numFmtId="0" fontId="56" fillId="0" borderId="54" xfId="0" applyFont="1" applyBorder="1" applyAlignment="1">
      <alignment/>
    </xf>
    <xf numFmtId="0" fontId="56" fillId="0" borderId="54" xfId="0" applyFont="1" applyBorder="1" applyAlignment="1">
      <alignment horizontal="center"/>
    </xf>
    <xf numFmtId="259" fontId="56" fillId="0" borderId="54" xfId="0" applyNumberFormat="1" applyFont="1" applyBorder="1" applyAlignment="1">
      <alignment horizontal="center"/>
    </xf>
    <xf numFmtId="0" fontId="56" fillId="0" borderId="55" xfId="0" applyFont="1" applyBorder="1" applyAlignment="1">
      <alignment/>
    </xf>
    <xf numFmtId="0" fontId="56" fillId="0" borderId="55" xfId="0" applyFont="1" applyBorder="1" applyAlignment="1">
      <alignment horizontal="center"/>
    </xf>
    <xf numFmtId="259" fontId="56" fillId="0" borderId="55" xfId="0" applyNumberFormat="1" applyFont="1" applyBorder="1" applyAlignment="1">
      <alignment horizontal="center"/>
    </xf>
    <xf numFmtId="0" fontId="56" fillId="0" borderId="56" xfId="0" applyFont="1" applyBorder="1" applyAlignment="1">
      <alignment horizontal="center" vertical="center" wrapText="1"/>
    </xf>
    <xf numFmtId="0" fontId="56" fillId="0" borderId="57" xfId="0" applyFont="1" applyBorder="1" applyAlignment="1">
      <alignment/>
    </xf>
    <xf numFmtId="0" fontId="56" fillId="0" borderId="57" xfId="0" applyFont="1" applyBorder="1" applyAlignment="1">
      <alignment horizontal="center"/>
    </xf>
    <xf numFmtId="259" fontId="56" fillId="0" borderId="57" xfId="0" applyNumberFormat="1" applyFont="1" applyBorder="1" applyAlignment="1">
      <alignment horizontal="center"/>
    </xf>
    <xf numFmtId="0" fontId="56" fillId="0" borderId="58" xfId="0" applyFont="1" applyBorder="1" applyAlignment="1">
      <alignment horizontal="center" vertical="center" wrapText="1"/>
    </xf>
    <xf numFmtId="0" fontId="171" fillId="0" borderId="44" xfId="0" applyFont="1" applyBorder="1" applyAlignment="1">
      <alignment horizontal="center"/>
    </xf>
    <xf numFmtId="0" fontId="171" fillId="0" borderId="45" xfId="0" applyFont="1" applyBorder="1" applyAlignment="1">
      <alignment/>
    </xf>
    <xf numFmtId="0" fontId="0" fillId="0" borderId="45" xfId="0" applyBorder="1" applyAlignment="1">
      <alignment/>
    </xf>
    <xf numFmtId="0" fontId="56" fillId="0" borderId="45" xfId="0" applyFont="1" applyBorder="1" applyAlignment="1">
      <alignment/>
    </xf>
    <xf numFmtId="259" fontId="56" fillId="0" borderId="45" xfId="0" applyNumberFormat="1" applyFont="1" applyBorder="1" applyAlignment="1">
      <alignment/>
    </xf>
    <xf numFmtId="0" fontId="175" fillId="0" borderId="46" xfId="0" applyFont="1" applyBorder="1" applyAlignment="1">
      <alignment horizontal="center"/>
    </xf>
    <xf numFmtId="0" fontId="56" fillId="0" borderId="59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center" vertical="center" wrapText="1"/>
    </xf>
    <xf numFmtId="0" fontId="175" fillId="0" borderId="57" xfId="0" applyFont="1" applyBorder="1" applyAlignment="1">
      <alignment horizontal="center" vertical="center" wrapText="1"/>
    </xf>
    <xf numFmtId="259" fontId="56" fillId="0" borderId="57" xfId="0" applyNumberFormat="1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175" fillId="0" borderId="54" xfId="0" applyFont="1" applyBorder="1" applyAlignment="1">
      <alignment/>
    </xf>
    <xf numFmtId="259" fontId="56" fillId="0" borderId="54" xfId="0" applyNumberFormat="1" applyFont="1" applyBorder="1" applyAlignment="1">
      <alignment/>
    </xf>
    <xf numFmtId="0" fontId="56" fillId="0" borderId="61" xfId="0" applyFont="1" applyBorder="1" applyAlignment="1">
      <alignment horizontal="center"/>
    </xf>
    <xf numFmtId="0" fontId="56" fillId="0" borderId="62" xfId="0" applyFont="1" applyBorder="1" applyAlignment="1">
      <alignment/>
    </xf>
    <xf numFmtId="0" fontId="56" fillId="0" borderId="62" xfId="0" applyFont="1" applyBorder="1" applyAlignment="1">
      <alignment horizontal="center"/>
    </xf>
    <xf numFmtId="259" fontId="56" fillId="0" borderId="62" xfId="0" applyNumberFormat="1" applyFont="1" applyBorder="1" applyAlignment="1">
      <alignment/>
    </xf>
    <xf numFmtId="0" fontId="56" fillId="0" borderId="4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 applyAlignment="1">
      <alignment/>
    </xf>
    <xf numFmtId="0" fontId="56" fillId="0" borderId="64" xfId="0" applyFont="1" applyBorder="1" applyAlignment="1">
      <alignment horizontal="center"/>
    </xf>
    <xf numFmtId="0" fontId="175" fillId="0" borderId="64" xfId="0" applyFont="1" applyBorder="1" applyAlignment="1">
      <alignment horizontal="center" vertical="center"/>
    </xf>
    <xf numFmtId="259" fontId="56" fillId="0" borderId="64" xfId="0" applyNumberFormat="1" applyFont="1" applyBorder="1" applyAlignment="1">
      <alignment horizontal="center"/>
    </xf>
    <xf numFmtId="0" fontId="56" fillId="0" borderId="65" xfId="0" applyFont="1" applyBorder="1" applyAlignment="1">
      <alignment horizontal="center" vertical="center" wrapText="1"/>
    </xf>
    <xf numFmtId="0" fontId="175" fillId="0" borderId="54" xfId="0" applyFont="1" applyBorder="1" applyAlignment="1">
      <alignment horizontal="center" vertical="center"/>
    </xf>
    <xf numFmtId="0" fontId="175" fillId="0" borderId="54" xfId="0" applyFont="1" applyBorder="1" applyAlignment="1">
      <alignment horizontal="left" vertical="center"/>
    </xf>
    <xf numFmtId="0" fontId="56" fillId="0" borderId="54" xfId="0" applyFont="1" applyBorder="1" applyAlignment="1">
      <alignment vertical="center" wrapText="1"/>
    </xf>
    <xf numFmtId="0" fontId="56" fillId="0" borderId="54" xfId="0" applyFont="1" applyBorder="1" applyAlignment="1">
      <alignment horizontal="center" vertical="center"/>
    </xf>
    <xf numFmtId="0" fontId="56" fillId="0" borderId="54" xfId="0" applyFont="1" applyFill="1" applyBorder="1" applyAlignment="1">
      <alignment/>
    </xf>
    <xf numFmtId="0" fontId="56" fillId="0" borderId="54" xfId="0" applyFont="1" applyFill="1" applyBorder="1" applyAlignment="1">
      <alignment horizontal="center"/>
    </xf>
    <xf numFmtId="0" fontId="56" fillId="0" borderId="7" xfId="0" applyFont="1" applyFill="1" applyBorder="1" applyAlignment="1">
      <alignment/>
    </xf>
    <xf numFmtId="0" fontId="56" fillId="0" borderId="7" xfId="0" applyFont="1" applyFill="1" applyBorder="1" applyAlignment="1">
      <alignment horizontal="center"/>
    </xf>
    <xf numFmtId="0" fontId="175" fillId="0" borderId="7" xfId="0" applyFont="1" applyBorder="1" applyAlignment="1">
      <alignment horizontal="center" vertical="center"/>
    </xf>
    <xf numFmtId="259" fontId="56" fillId="0" borderId="7" xfId="0" applyNumberFormat="1" applyFont="1" applyBorder="1" applyAlignment="1">
      <alignment horizontal="center"/>
    </xf>
    <xf numFmtId="0" fontId="175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/>
    </xf>
    <xf numFmtId="259" fontId="2" fillId="0" borderId="54" xfId="0" applyNumberFormat="1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56" fillId="0" borderId="67" xfId="0" applyFont="1" applyBorder="1" applyAlignment="1">
      <alignment horizontal="left" vertical="center"/>
    </xf>
    <xf numFmtId="0" fontId="56" fillId="0" borderId="67" xfId="0" applyFont="1" applyBorder="1" applyAlignment="1">
      <alignment horizontal="center" vertical="center"/>
    </xf>
    <xf numFmtId="0" fontId="175" fillId="0" borderId="67" xfId="0" applyFont="1" applyBorder="1" applyAlignment="1">
      <alignment horizontal="center" vertical="center"/>
    </xf>
    <xf numFmtId="0" fontId="56" fillId="0" borderId="67" xfId="0" applyFont="1" applyBorder="1" applyAlignment="1">
      <alignment/>
    </xf>
    <xf numFmtId="259" fontId="56" fillId="0" borderId="67" xfId="0" applyNumberFormat="1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left" vertical="center" wrapText="1"/>
    </xf>
    <xf numFmtId="0" fontId="56" fillId="0" borderId="64" xfId="0" applyFont="1" applyBorder="1" applyAlignment="1">
      <alignment horizontal="center" vertical="center" wrapText="1"/>
    </xf>
    <xf numFmtId="259" fontId="56" fillId="0" borderId="64" xfId="0" applyNumberFormat="1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/>
    </xf>
    <xf numFmtId="0" fontId="56" fillId="0" borderId="70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center" vertical="center" wrapText="1"/>
    </xf>
    <xf numFmtId="0" fontId="192" fillId="0" borderId="54" xfId="0" applyFont="1" applyBorder="1" applyAlignment="1">
      <alignment horizontal="center"/>
    </xf>
    <xf numFmtId="0" fontId="192" fillId="0" borderId="62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56" fillId="0" borderId="1" xfId="0" applyFont="1" applyBorder="1" applyAlignment="1">
      <alignment/>
    </xf>
    <xf numFmtId="0" fontId="56" fillId="0" borderId="1" xfId="0" applyFont="1" applyBorder="1" applyAlignment="1">
      <alignment horizontal="center"/>
    </xf>
    <xf numFmtId="259" fontId="56" fillId="0" borderId="1" xfId="0" applyNumberFormat="1" applyFont="1" applyBorder="1" applyAlignment="1">
      <alignment/>
    </xf>
    <xf numFmtId="0" fontId="56" fillId="0" borderId="52" xfId="0" applyFont="1" applyBorder="1" applyAlignment="1">
      <alignment vertical="center" wrapText="1"/>
    </xf>
    <xf numFmtId="0" fontId="2" fillId="0" borderId="72" xfId="0" applyFont="1" applyBorder="1" applyAlignment="1">
      <alignment horizontal="center"/>
    </xf>
    <xf numFmtId="259" fontId="56" fillId="0" borderId="1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0" xfId="0" applyBorder="1" applyAlignment="1">
      <alignment/>
    </xf>
    <xf numFmtId="0" fontId="2" fillId="0" borderId="74" xfId="0" applyFont="1" applyBorder="1" applyAlignment="1">
      <alignment horizontal="center"/>
    </xf>
    <xf numFmtId="0" fontId="56" fillId="0" borderId="30" xfId="0" applyFont="1" applyBorder="1" applyAlignment="1">
      <alignment/>
    </xf>
    <xf numFmtId="259" fontId="56" fillId="0" borderId="30" xfId="0" applyNumberFormat="1" applyFont="1" applyBorder="1" applyAlignment="1">
      <alignment/>
    </xf>
    <xf numFmtId="0" fontId="2" fillId="0" borderId="71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171" fillId="0" borderId="75" xfId="0" applyFont="1" applyBorder="1" applyAlignment="1">
      <alignment horizontal="center"/>
    </xf>
    <xf numFmtId="0" fontId="171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56" fillId="0" borderId="37" xfId="0" applyFont="1" applyBorder="1" applyAlignment="1">
      <alignment/>
    </xf>
    <xf numFmtId="259" fontId="56" fillId="0" borderId="37" xfId="0" applyNumberFormat="1" applyFont="1" applyBorder="1" applyAlignment="1">
      <alignment/>
    </xf>
    <xf numFmtId="0" fontId="175" fillId="0" borderId="65" xfId="0" applyFont="1" applyBorder="1" applyAlignment="1">
      <alignment horizontal="center"/>
    </xf>
    <xf numFmtId="0" fontId="56" fillId="0" borderId="76" xfId="0" applyFont="1" applyBorder="1" applyAlignment="1">
      <alignment/>
    </xf>
    <xf numFmtId="0" fontId="56" fillId="0" borderId="76" xfId="0" applyFont="1" applyBorder="1" applyAlignment="1">
      <alignment horizontal="center"/>
    </xf>
    <xf numFmtId="259" fontId="56" fillId="0" borderId="76" xfId="0" applyNumberFormat="1" applyFont="1" applyBorder="1" applyAlignment="1">
      <alignment/>
    </xf>
    <xf numFmtId="0" fontId="56" fillId="0" borderId="49" xfId="0" applyFont="1" applyBorder="1" applyAlignment="1">
      <alignment/>
    </xf>
    <xf numFmtId="0" fontId="56" fillId="0" borderId="77" xfId="0" applyFont="1" applyBorder="1" applyAlignment="1">
      <alignment horizontal="center"/>
    </xf>
    <xf numFmtId="259" fontId="56" fillId="0" borderId="62" xfId="0" applyNumberFormat="1" applyFont="1" applyBorder="1" applyAlignment="1">
      <alignment horizontal="center"/>
    </xf>
    <xf numFmtId="259" fontId="56" fillId="0" borderId="76" xfId="0" applyNumberFormat="1" applyFont="1" applyBorder="1" applyAlignment="1">
      <alignment horizontal="center"/>
    </xf>
    <xf numFmtId="0" fontId="56" fillId="0" borderId="78" xfId="0" applyFont="1" applyBorder="1" applyAlignment="1">
      <alignment horizontal="center"/>
    </xf>
    <xf numFmtId="0" fontId="56" fillId="0" borderId="7" xfId="0" applyFont="1" applyBorder="1" applyAlignment="1">
      <alignment/>
    </xf>
    <xf numFmtId="0" fontId="56" fillId="0" borderId="7" xfId="0" applyFont="1" applyBorder="1" applyAlignment="1">
      <alignment horizontal="center"/>
    </xf>
    <xf numFmtId="259" fontId="56" fillId="0" borderId="7" xfId="0" applyNumberFormat="1" applyFont="1" applyBorder="1" applyAlignment="1">
      <alignment/>
    </xf>
    <xf numFmtId="0" fontId="56" fillId="0" borderId="52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7" xfId="0" applyFont="1" applyBorder="1" applyAlignment="1">
      <alignment horizontal="left" vertical="center" wrapText="1"/>
    </xf>
    <xf numFmtId="0" fontId="56" fillId="0" borderId="7" xfId="0" applyFont="1" applyBorder="1" applyAlignment="1">
      <alignment horizontal="center" vertical="center" wrapText="1"/>
    </xf>
    <xf numFmtId="16" fontId="56" fillId="0" borderId="7" xfId="0" applyNumberFormat="1" applyFont="1" applyBorder="1" applyAlignment="1">
      <alignment horizontal="center" vertical="center" wrapText="1"/>
    </xf>
    <xf numFmtId="0" fontId="56" fillId="0" borderId="79" xfId="0" applyFont="1" applyBorder="1" applyAlignment="1">
      <alignment horizontal="center"/>
    </xf>
    <xf numFmtId="259" fontId="56" fillId="0" borderId="7" xfId="0" applyNumberFormat="1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0" borderId="69" xfId="0" applyFont="1" applyBorder="1" applyAlignment="1">
      <alignment horizontal="center" vertical="center" wrapText="1"/>
    </xf>
    <xf numFmtId="0" fontId="56" fillId="0" borderId="7" xfId="0" applyFont="1" applyBorder="1" applyAlignment="1">
      <alignment vertical="center" wrapText="1"/>
    </xf>
    <xf numFmtId="0" fontId="56" fillId="0" borderId="72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1" xfId="0" applyFont="1" applyBorder="1" applyAlignment="1">
      <alignment horizontal="center" vertical="center" wrapText="1"/>
    </xf>
    <xf numFmtId="16" fontId="56" fillId="0" borderId="1" xfId="0" applyNumberFormat="1" applyFont="1" applyBorder="1" applyAlignment="1">
      <alignment horizontal="center" vertical="center" wrapText="1"/>
    </xf>
    <xf numFmtId="259" fontId="56" fillId="0" borderId="1" xfId="0" applyNumberFormat="1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/>
    </xf>
    <xf numFmtId="0" fontId="56" fillId="0" borderId="52" xfId="0" applyFont="1" applyBorder="1" applyAlignment="1">
      <alignment/>
    </xf>
    <xf numFmtId="0" fontId="56" fillId="0" borderId="3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 wrapText="1"/>
    </xf>
    <xf numFmtId="0" fontId="171" fillId="0" borderId="81" xfId="0" applyFont="1" applyBorder="1" applyAlignment="1">
      <alignment horizontal="center"/>
    </xf>
    <xf numFmtId="0" fontId="171" fillId="0" borderId="67" xfId="0" applyFont="1" applyBorder="1" applyAlignment="1">
      <alignment/>
    </xf>
    <xf numFmtId="0" fontId="0" fillId="0" borderId="67" xfId="0" applyBorder="1" applyAlignment="1">
      <alignment horizontal="center"/>
    </xf>
    <xf numFmtId="259" fontId="56" fillId="0" borderId="67" xfId="0" applyNumberFormat="1" applyFont="1" applyBorder="1" applyAlignment="1">
      <alignment/>
    </xf>
    <xf numFmtId="0" fontId="175" fillId="0" borderId="82" xfId="0" applyFont="1" applyBorder="1" applyAlignment="1">
      <alignment horizontal="center"/>
    </xf>
    <xf numFmtId="0" fontId="56" fillId="0" borderId="80" xfId="0" applyFont="1" applyBorder="1" applyAlignment="1">
      <alignment vertical="center" wrapText="1"/>
    </xf>
    <xf numFmtId="0" fontId="56" fillId="0" borderId="55" xfId="0" applyFont="1" applyBorder="1" applyAlignment="1">
      <alignment horizontal="left" vertical="center" wrapText="1"/>
    </xf>
    <xf numFmtId="0" fontId="56" fillId="0" borderId="55" xfId="0" applyFont="1" applyBorder="1" applyAlignment="1">
      <alignment horizontal="center" vertical="center" wrapText="1"/>
    </xf>
    <xf numFmtId="259" fontId="56" fillId="0" borderId="55" xfId="0" applyNumberFormat="1" applyFont="1" applyBorder="1" applyAlignment="1">
      <alignment horizontal="center" vertical="center" wrapText="1"/>
    </xf>
    <xf numFmtId="0" fontId="56" fillId="0" borderId="30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center" vertical="center" wrapText="1"/>
    </xf>
    <xf numFmtId="259" fontId="56" fillId="0" borderId="30" xfId="0" applyNumberFormat="1" applyFont="1" applyBorder="1" applyAlignment="1">
      <alignment horizontal="center" vertical="center" wrapText="1"/>
    </xf>
    <xf numFmtId="0" fontId="56" fillId="0" borderId="54" xfId="0" applyFont="1" applyBorder="1" applyAlignment="1">
      <alignment horizontal="left" vertical="center" wrapText="1"/>
    </xf>
    <xf numFmtId="0" fontId="56" fillId="0" borderId="54" xfId="0" applyFont="1" applyBorder="1" applyAlignment="1">
      <alignment horizontal="center" vertical="center" wrapText="1"/>
    </xf>
    <xf numFmtId="259" fontId="56" fillId="0" borderId="54" xfId="0" applyNumberFormat="1" applyFont="1" applyBorder="1" applyAlignment="1">
      <alignment horizontal="center" vertical="center" wrapText="1"/>
    </xf>
    <xf numFmtId="0" fontId="56" fillId="0" borderId="83" xfId="0" applyFont="1" applyBorder="1" applyAlignment="1">
      <alignment horizontal="left" vertical="center" wrapText="1"/>
    </xf>
    <xf numFmtId="0" fontId="56" fillId="0" borderId="83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259" fontId="56" fillId="0" borderId="83" xfId="0" applyNumberFormat="1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259" fontId="0" fillId="0" borderId="54" xfId="0" applyNumberFormat="1" applyBorder="1" applyAlignment="1">
      <alignment/>
    </xf>
    <xf numFmtId="0" fontId="56" fillId="0" borderId="84" xfId="0" applyFont="1" applyBorder="1" applyAlignment="1">
      <alignment horizontal="center" vertical="center" wrapText="1"/>
    </xf>
    <xf numFmtId="0" fontId="56" fillId="0" borderId="1" xfId="0" applyFont="1" applyBorder="1" applyAlignment="1">
      <alignment vertical="center" wrapText="1"/>
    </xf>
    <xf numFmtId="0" fontId="56" fillId="0" borderId="54" xfId="0" applyFont="1" applyBorder="1" applyAlignment="1">
      <alignment vertical="center"/>
    </xf>
    <xf numFmtId="259" fontId="56" fillId="0" borderId="54" xfId="0" applyNumberFormat="1" applyFont="1" applyBorder="1" applyAlignment="1">
      <alignment horizontal="center" vertical="center"/>
    </xf>
    <xf numFmtId="0" fontId="56" fillId="0" borderId="55" xfId="0" applyFont="1" applyBorder="1" applyAlignment="1">
      <alignment vertical="center"/>
    </xf>
    <xf numFmtId="0" fontId="56" fillId="0" borderId="55" xfId="0" applyFont="1" applyBorder="1" applyAlignment="1">
      <alignment horizontal="center" vertical="center"/>
    </xf>
    <xf numFmtId="259" fontId="56" fillId="0" borderId="55" xfId="0" applyNumberFormat="1" applyFont="1" applyBorder="1" applyAlignment="1">
      <alignment horizontal="center" vertical="center"/>
    </xf>
    <xf numFmtId="0" fontId="56" fillId="0" borderId="84" xfId="0" applyFont="1" applyBorder="1" applyAlignment="1">
      <alignment horizontal="center"/>
    </xf>
    <xf numFmtId="0" fontId="56" fillId="0" borderId="10" xfId="0" applyFont="1" applyBorder="1" applyAlignment="1">
      <alignment/>
    </xf>
    <xf numFmtId="259" fontId="56" fillId="0" borderId="10" xfId="0" applyNumberFormat="1" applyFont="1" applyBorder="1" applyAlignment="1">
      <alignment/>
    </xf>
    <xf numFmtId="0" fontId="56" fillId="0" borderId="52" xfId="0" applyFont="1" applyBorder="1" applyAlignment="1">
      <alignment/>
    </xf>
    <xf numFmtId="0" fontId="171" fillId="0" borderId="85" xfId="0" applyFont="1" applyBorder="1" applyAlignment="1">
      <alignment horizontal="left"/>
    </xf>
    <xf numFmtId="0" fontId="171" fillId="0" borderId="16" xfId="0" applyFont="1" applyBorder="1" applyAlignment="1">
      <alignment horizontal="left"/>
    </xf>
    <xf numFmtId="0" fontId="171" fillId="0" borderId="45" xfId="0" applyFont="1" applyBorder="1" applyAlignment="1">
      <alignment/>
    </xf>
    <xf numFmtId="259" fontId="171" fillId="0" borderId="45" xfId="0" applyNumberFormat="1" applyFont="1" applyBorder="1" applyAlignment="1">
      <alignment/>
    </xf>
    <xf numFmtId="0" fontId="56" fillId="0" borderId="65" xfId="0" applyFont="1" applyBorder="1" applyAlignment="1">
      <alignment/>
    </xf>
    <xf numFmtId="0" fontId="0" fillId="0" borderId="52" xfId="0" applyBorder="1" applyAlignment="1">
      <alignment/>
    </xf>
    <xf numFmtId="0" fontId="56" fillId="0" borderId="66" xfId="0" applyFont="1" applyBorder="1" applyAlignment="1">
      <alignment horizontal="center" vertical="center" wrapText="1"/>
    </xf>
    <xf numFmtId="0" fontId="56" fillId="0" borderId="86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 wrapText="1"/>
    </xf>
    <xf numFmtId="0" fontId="192" fillId="0" borderId="57" xfId="0" applyFont="1" applyBorder="1" applyAlignment="1">
      <alignment horizontal="center"/>
    </xf>
    <xf numFmtId="49" fontId="56" fillId="0" borderId="54" xfId="0" applyNumberFormat="1" applyFont="1" applyBorder="1" applyAlignment="1">
      <alignment/>
    </xf>
    <xf numFmtId="49" fontId="56" fillId="0" borderId="55" xfId="0" applyNumberFormat="1" applyFont="1" applyBorder="1" applyAlignment="1">
      <alignment/>
    </xf>
    <xf numFmtId="0" fontId="192" fillId="0" borderId="55" xfId="0" applyFont="1" applyBorder="1" applyAlignment="1">
      <alignment horizontal="center"/>
    </xf>
    <xf numFmtId="49" fontId="56" fillId="0" borderId="57" xfId="0" applyNumberFormat="1" applyFont="1" applyBorder="1" applyAlignment="1">
      <alignment/>
    </xf>
    <xf numFmtId="49" fontId="56" fillId="0" borderId="1" xfId="0" applyNumberFormat="1" applyFont="1" applyBorder="1" applyAlignment="1">
      <alignment horizontal="left" vertical="center" wrapText="1"/>
    </xf>
    <xf numFmtId="0" fontId="192" fillId="0" borderId="30" xfId="0" applyFont="1" applyBorder="1" applyAlignment="1">
      <alignment horizontal="center"/>
    </xf>
    <xf numFmtId="0" fontId="56" fillId="0" borderId="74" xfId="0" applyFont="1" applyBorder="1" applyAlignment="1">
      <alignment horizontal="center" vertical="center" wrapText="1"/>
    </xf>
    <xf numFmtId="49" fontId="56" fillId="0" borderId="30" xfId="0" applyNumberFormat="1" applyFont="1" applyBorder="1" applyAlignment="1">
      <alignment horizontal="left" vertical="center" wrapText="1"/>
    </xf>
    <xf numFmtId="0" fontId="56" fillId="0" borderId="84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0" fontId="56" fillId="0" borderId="78" xfId="0" applyFont="1" applyBorder="1" applyAlignment="1">
      <alignment horizontal="center" vertical="center" wrapText="1"/>
    </xf>
    <xf numFmtId="49" fontId="56" fillId="0" borderId="7" xfId="0" applyNumberFormat="1" applyFont="1" applyBorder="1" applyAlignment="1">
      <alignment horizontal="left" vertical="center" wrapText="1"/>
    </xf>
    <xf numFmtId="0" fontId="56" fillId="0" borderId="1" xfId="0" applyFont="1" applyBorder="1" applyAlignment="1">
      <alignment horizontal="left" vertical="center" wrapText="1"/>
    </xf>
    <xf numFmtId="0" fontId="192" fillId="0" borderId="51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6" fillId="0" borderId="8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192" fillId="0" borderId="7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75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77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left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/>
    </xf>
    <xf numFmtId="259" fontId="56" fillId="0" borderId="67" xfId="0" applyNumberFormat="1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0" fontId="153" fillId="0" borderId="21" xfId="0" applyFont="1" applyBorder="1" applyAlignment="1">
      <alignment horizontal="center" vertical="center" wrapText="1"/>
    </xf>
    <xf numFmtId="0" fontId="193" fillId="0" borderId="21" xfId="0" applyFont="1" applyBorder="1" applyAlignment="1">
      <alignment horizontal="center" wrapText="1"/>
    </xf>
    <xf numFmtId="0" fontId="153" fillId="0" borderId="22" xfId="0" applyFont="1" applyBorder="1" applyAlignment="1">
      <alignment horizontal="center" vertical="center" wrapText="1"/>
    </xf>
    <xf numFmtId="0" fontId="193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6" fillId="0" borderId="22" xfId="0" applyFont="1" applyBorder="1" applyAlignment="1">
      <alignment horizontal="center" wrapText="1"/>
    </xf>
    <xf numFmtId="3" fontId="26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8" fillId="0" borderId="88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95" fillId="0" borderId="22" xfId="0" applyFont="1" applyBorder="1" applyAlignment="1">
      <alignment horizont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5" fillId="0" borderId="22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3" fontId="26" fillId="0" borderId="15" xfId="0" applyNumberFormat="1" applyFont="1" applyBorder="1" applyAlignment="1">
      <alignment horizont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68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68" fillId="0" borderId="88" xfId="0" applyFont="1" applyBorder="1" applyAlignment="1">
      <alignment/>
    </xf>
    <xf numFmtId="0" fontId="26" fillId="0" borderId="88" xfId="0" applyFont="1" applyBorder="1" applyAlignment="1">
      <alignment horizontal="center" wrapText="1"/>
    </xf>
    <xf numFmtId="3" fontId="26" fillId="0" borderId="88" xfId="0" applyNumberFormat="1" applyFont="1" applyBorder="1" applyAlignment="1">
      <alignment horizontal="center" wrapText="1"/>
    </xf>
    <xf numFmtId="0" fontId="2" fillId="0" borderId="88" xfId="0" applyFont="1" applyBorder="1" applyAlignment="1">
      <alignment/>
    </xf>
    <xf numFmtId="0" fontId="2" fillId="0" borderId="8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153" fillId="0" borderId="30" xfId="0" applyFont="1" applyBorder="1" applyAlignment="1">
      <alignment horizontal="center" vertical="center"/>
    </xf>
    <xf numFmtId="0" fontId="153" fillId="0" borderId="30" xfId="0" applyFont="1" applyBorder="1" applyAlignment="1">
      <alignment horizontal="center" vertical="center" wrapText="1"/>
    </xf>
    <xf numFmtId="0" fontId="153" fillId="0" borderId="27" xfId="0" applyFont="1" applyBorder="1" applyAlignment="1">
      <alignment horizontal="center" vertical="center" wrapText="1"/>
    </xf>
    <xf numFmtId="0" fontId="153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53" fillId="0" borderId="21" xfId="0" applyFont="1" applyBorder="1" applyAlignment="1">
      <alignment horizontal="left"/>
    </xf>
    <xf numFmtId="0" fontId="153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196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3" fontId="196" fillId="0" borderId="22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left" vertical="top" wrapText="1"/>
    </xf>
    <xf numFmtId="0" fontId="196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3" fontId="196" fillId="0" borderId="4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153" fillId="0" borderId="21" xfId="0" applyFont="1" applyBorder="1" applyAlignment="1">
      <alignment horizontal="left" vertical="top" wrapText="1"/>
    </xf>
    <xf numFmtId="0" fontId="196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3" fontId="196" fillId="0" borderId="21" xfId="0" applyNumberFormat="1" applyFont="1" applyBorder="1" applyAlignment="1">
      <alignment horizontal="right" vertical="top" wrapText="1"/>
    </xf>
    <xf numFmtId="0" fontId="196" fillId="0" borderId="30" xfId="0" applyFont="1" applyBorder="1" applyAlignment="1">
      <alignment horizontal="center" vertical="center" wrapText="1"/>
    </xf>
    <xf numFmtId="0" fontId="196" fillId="0" borderId="10" xfId="0" applyFont="1" applyBorder="1" applyAlignment="1">
      <alignment horizontal="center" vertical="center" wrapText="1"/>
    </xf>
    <xf numFmtId="0" fontId="196" fillId="0" borderId="7" xfId="0" applyFont="1" applyBorder="1" applyAlignment="1">
      <alignment horizontal="center" vertical="center" wrapText="1"/>
    </xf>
    <xf numFmtId="3" fontId="183" fillId="0" borderId="21" xfId="0" applyNumberFormat="1" applyFont="1" applyBorder="1" applyAlignment="1">
      <alignment horizontal="right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top" wrapText="1"/>
    </xf>
    <xf numFmtId="0" fontId="196" fillId="0" borderId="22" xfId="0" applyFont="1" applyBorder="1" applyAlignment="1">
      <alignment horizontal="right" vertical="top" wrapText="1"/>
    </xf>
    <xf numFmtId="0" fontId="2" fillId="0" borderId="4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3" fontId="196" fillId="0" borderId="1" xfId="0" applyNumberFormat="1" applyFont="1" applyBorder="1" applyAlignment="1">
      <alignment horizontal="right" vertical="top" wrapText="1"/>
    </xf>
    <xf numFmtId="0" fontId="196" fillId="0" borderId="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right" vertical="top" wrapText="1"/>
    </xf>
    <xf numFmtId="0" fontId="196" fillId="0" borderId="21" xfId="0" applyFont="1" applyBorder="1" applyAlignment="1">
      <alignment horizontal="center" vertical="top" wrapText="1"/>
    </xf>
    <xf numFmtId="0" fontId="2" fillId="0" borderId="88" xfId="0" applyFont="1" applyBorder="1" applyAlignment="1">
      <alignment horizontal="center" vertical="top" wrapText="1"/>
    </xf>
    <xf numFmtId="0" fontId="196" fillId="0" borderId="88" xfId="0" applyFont="1" applyBorder="1" applyAlignment="1">
      <alignment horizontal="center" vertical="center" wrapText="1"/>
    </xf>
    <xf numFmtId="0" fontId="153" fillId="0" borderId="1" xfId="0" applyFont="1" applyBorder="1" applyAlignment="1">
      <alignment horizontal="left" vertical="top" wrapText="1"/>
    </xf>
    <xf numFmtId="0" fontId="196" fillId="0" borderId="21" xfId="0" applyFont="1" applyBorder="1" applyAlignment="1">
      <alignment horizontal="center" vertical="center" wrapText="1"/>
    </xf>
    <xf numFmtId="3" fontId="196" fillId="0" borderId="22" xfId="0" applyNumberFormat="1" applyFont="1" applyFill="1" applyBorder="1" applyAlignment="1">
      <alignment horizontal="right" vertical="top" wrapText="1"/>
    </xf>
    <xf numFmtId="3" fontId="196" fillId="0" borderId="41" xfId="0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153" fillId="0" borderId="7" xfId="0" applyFont="1" applyBorder="1" applyAlignment="1">
      <alignment horizontal="left" vertical="top" wrapText="1"/>
    </xf>
    <xf numFmtId="0" fontId="196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3" fontId="196" fillId="0" borderId="7" xfId="0" applyNumberFormat="1" applyFont="1" applyBorder="1" applyAlignment="1">
      <alignment horizontal="right" vertical="top" wrapText="1"/>
    </xf>
    <xf numFmtId="0" fontId="196" fillId="0" borderId="1" xfId="0" applyFont="1" applyBorder="1" applyAlignment="1">
      <alignment horizontal="center" vertical="center" wrapText="1"/>
    </xf>
    <xf numFmtId="3" fontId="196" fillId="0" borderId="1" xfId="0" applyNumberFormat="1" applyFont="1" applyBorder="1" applyAlignment="1">
      <alignment vertical="top" wrapText="1"/>
    </xf>
    <xf numFmtId="0" fontId="196" fillId="0" borderId="7" xfId="0" applyFont="1" applyBorder="1" applyAlignment="1">
      <alignment horizontal="center" vertical="center" wrapText="1"/>
    </xf>
    <xf numFmtId="3" fontId="196" fillId="0" borderId="7" xfId="0" applyNumberFormat="1" applyFont="1" applyBorder="1" applyAlignment="1">
      <alignment vertical="top" wrapText="1"/>
    </xf>
    <xf numFmtId="3" fontId="196" fillId="0" borderId="21" xfId="0" applyNumberFormat="1" applyFont="1" applyBorder="1" applyAlignment="1">
      <alignment vertical="top" wrapText="1"/>
    </xf>
    <xf numFmtId="0" fontId="2" fillId="0" borderId="22" xfId="0" applyFont="1" applyBorder="1" applyAlignment="1">
      <alignment vertical="distributed" wrapText="1"/>
    </xf>
    <xf numFmtId="3" fontId="196" fillId="0" borderId="2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9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3" fontId="196" fillId="0" borderId="10" xfId="0" applyNumberFormat="1" applyFont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top" wrapText="1"/>
    </xf>
    <xf numFmtId="0" fontId="15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196" fillId="0" borderId="21" xfId="0" applyFont="1" applyFill="1" applyBorder="1" applyAlignment="1">
      <alignment vertical="top" wrapText="1"/>
    </xf>
    <xf numFmtId="0" fontId="196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196" fillId="0" borderId="22" xfId="0" applyFont="1" applyFill="1" applyBorder="1" applyAlignment="1">
      <alignment horizontal="center" vertical="center" wrapText="1"/>
    </xf>
    <xf numFmtId="0" fontId="196" fillId="0" borderId="10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top" wrapText="1"/>
    </xf>
    <xf numFmtId="0" fontId="2" fillId="0" borderId="88" xfId="0" applyFont="1" applyFill="1" applyBorder="1" applyAlignment="1">
      <alignment horizontal="left" vertical="top" wrapText="1"/>
    </xf>
    <xf numFmtId="0" fontId="196" fillId="0" borderId="88" xfId="0" applyFont="1" applyFill="1" applyBorder="1" applyAlignment="1">
      <alignment horizontal="center" vertical="center" wrapText="1"/>
    </xf>
    <xf numFmtId="3" fontId="196" fillId="0" borderId="88" xfId="0" applyNumberFormat="1" applyFont="1" applyFill="1" applyBorder="1" applyAlignment="1">
      <alignment horizontal="right" vertical="top" wrapText="1"/>
    </xf>
    <xf numFmtId="0" fontId="196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left" vertical="top" wrapText="1"/>
    </xf>
    <xf numFmtId="0" fontId="196" fillId="0" borderId="41" xfId="0" applyFont="1" applyFill="1" applyBorder="1" applyAlignment="1">
      <alignment horizontal="center" vertical="center" wrapText="1"/>
    </xf>
    <xf numFmtId="0" fontId="196" fillId="0" borderId="7" xfId="0" applyFont="1" applyFill="1" applyBorder="1" applyAlignment="1">
      <alignment horizontal="center" vertical="center" wrapText="1"/>
    </xf>
    <xf numFmtId="0" fontId="183" fillId="0" borderId="2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153" fillId="0" borderId="30" xfId="0" applyFont="1" applyBorder="1" applyAlignment="1">
      <alignment horizontal="left" vertical="top" wrapText="1"/>
    </xf>
    <xf numFmtId="0" fontId="2" fillId="0" borderId="30" xfId="0" applyFont="1" applyBorder="1" applyAlignment="1">
      <alignment vertical="top" wrapText="1"/>
    </xf>
    <xf numFmtId="3" fontId="196" fillId="0" borderId="30" xfId="0" applyNumberFormat="1" applyFont="1" applyBorder="1" applyAlignment="1">
      <alignment horizontal="right" vertical="top" wrapText="1"/>
    </xf>
    <xf numFmtId="0" fontId="196" fillId="0" borderId="21" xfId="0" applyFont="1" applyFill="1" applyBorder="1" applyAlignment="1">
      <alignment horizontal="left" vertical="top" wrapText="1"/>
    </xf>
    <xf numFmtId="0" fontId="196" fillId="0" borderId="21" xfId="0" applyFont="1" applyFill="1" applyBorder="1" applyAlignment="1">
      <alignment horizontal="center" vertical="top" wrapText="1"/>
    </xf>
    <xf numFmtId="3" fontId="196" fillId="0" borderId="21" xfId="0" applyNumberFormat="1" applyFont="1" applyFill="1" applyBorder="1" applyAlignment="1">
      <alignment horizontal="right" vertical="top" wrapText="1"/>
    </xf>
    <xf numFmtId="0" fontId="196" fillId="0" borderId="22" xfId="0" applyFont="1" applyBorder="1" applyAlignment="1">
      <alignment horizontal="center" vertical="top" wrapText="1"/>
    </xf>
    <xf numFmtId="0" fontId="196" fillId="0" borderId="22" xfId="0" applyFont="1" applyFill="1" applyBorder="1" applyAlignment="1">
      <alignment horizontal="left" vertical="top" wrapText="1"/>
    </xf>
    <xf numFmtId="0" fontId="196" fillId="0" borderId="22" xfId="0" applyFont="1" applyFill="1" applyBorder="1" applyAlignment="1">
      <alignment horizontal="center" vertical="top" wrapText="1"/>
    </xf>
    <xf numFmtId="0" fontId="196" fillId="0" borderId="41" xfId="0" applyFont="1" applyBorder="1" applyAlignment="1">
      <alignment horizontal="center" vertical="top" wrapText="1"/>
    </xf>
    <xf numFmtId="0" fontId="196" fillId="0" borderId="41" xfId="0" applyFont="1" applyFill="1" applyBorder="1" applyAlignment="1">
      <alignment horizontal="left" vertical="top" wrapText="1"/>
    </xf>
    <xf numFmtId="0" fontId="196" fillId="0" borderId="41" xfId="0" applyFont="1" applyFill="1" applyBorder="1" applyAlignment="1">
      <alignment horizontal="center" vertical="top" wrapText="1"/>
    </xf>
    <xf numFmtId="0" fontId="196" fillId="0" borderId="1" xfId="0" applyFont="1" applyBorder="1" applyAlignment="1">
      <alignment horizontal="left" vertical="top" wrapText="1"/>
    </xf>
    <xf numFmtId="0" fontId="196" fillId="0" borderId="21" xfId="0" applyFont="1" applyFill="1" applyBorder="1" applyAlignment="1">
      <alignment horizontal="center" vertical="center" wrapText="1"/>
    </xf>
    <xf numFmtId="0" fontId="196" fillId="0" borderId="15" xfId="0" applyFont="1" applyBorder="1" applyAlignment="1">
      <alignment horizontal="center" vertical="top" wrapText="1"/>
    </xf>
    <xf numFmtId="0" fontId="196" fillId="0" borderId="15" xfId="0" applyFont="1" applyFill="1" applyBorder="1" applyAlignment="1">
      <alignment horizontal="left" vertical="top" wrapText="1"/>
    </xf>
    <xf numFmtId="0" fontId="196" fillId="0" borderId="15" xfId="0" applyFont="1" applyFill="1" applyBorder="1" applyAlignment="1">
      <alignment vertical="top" wrapText="1"/>
    </xf>
    <xf numFmtId="3" fontId="196" fillId="0" borderId="22" xfId="0" applyNumberFormat="1" applyFont="1" applyBorder="1" applyAlignment="1">
      <alignment horizontal="right"/>
    </xf>
    <xf numFmtId="3" fontId="196" fillId="0" borderId="22" xfId="0" applyNumberFormat="1" applyFont="1" applyBorder="1" applyAlignment="1">
      <alignment horizontal="left"/>
    </xf>
    <xf numFmtId="3" fontId="196" fillId="0" borderId="41" xfId="0" applyNumberFormat="1" applyFont="1" applyBorder="1" applyAlignment="1">
      <alignment horizontal="left"/>
    </xf>
    <xf numFmtId="3" fontId="196" fillId="0" borderId="41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153" fillId="0" borderId="15" xfId="0" applyFont="1" applyBorder="1" applyAlignment="1">
      <alignment horizontal="left" vertical="top" wrapText="1"/>
    </xf>
    <xf numFmtId="0" fontId="183" fillId="0" borderId="15" xfId="0" applyFont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left"/>
    </xf>
    <xf numFmtId="168" fontId="2" fillId="0" borderId="22" xfId="277" applyNumberFormat="1" applyFont="1" applyBorder="1" applyAlignment="1">
      <alignment/>
    </xf>
    <xf numFmtId="3" fontId="2" fillId="0" borderId="41" xfId="0" applyNumberFormat="1" applyFont="1" applyBorder="1" applyAlignment="1">
      <alignment horizontal="left"/>
    </xf>
    <xf numFmtId="168" fontId="2" fillId="0" borderId="41" xfId="277" applyNumberFormat="1" applyFont="1" applyBorder="1" applyAlignment="1">
      <alignment/>
    </xf>
    <xf numFmtId="0" fontId="196" fillId="0" borderId="4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191" fillId="0" borderId="22" xfId="0" applyFont="1" applyBorder="1" applyAlignment="1">
      <alignment horizontal="center" wrapText="1"/>
    </xf>
    <xf numFmtId="3" fontId="186" fillId="0" borderId="22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199" fillId="0" borderId="21" xfId="0" applyFont="1" applyBorder="1" applyAlignment="1">
      <alignment horizontal="left" vertical="top" wrapText="1"/>
    </xf>
    <xf numFmtId="168" fontId="153" fillId="0" borderId="21" xfId="277" applyNumberFormat="1" applyFont="1" applyBorder="1" applyAlignment="1">
      <alignment horizontal="center" wrapText="1"/>
    </xf>
    <xf numFmtId="0" fontId="183" fillId="0" borderId="21" xfId="0" applyFont="1" applyBorder="1" applyAlignment="1">
      <alignment vertical="top" wrapText="1"/>
    </xf>
    <xf numFmtId="0" fontId="4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8" fontId="2" fillId="0" borderId="22" xfId="277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168" fontId="2" fillId="0" borderId="22" xfId="277" applyNumberFormat="1" applyFont="1" applyFill="1" applyBorder="1" applyAlignment="1">
      <alignment horizontal="right"/>
    </xf>
    <xf numFmtId="0" fontId="49" fillId="0" borderId="41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68" fontId="2" fillId="0" borderId="41" xfId="277" applyNumberFormat="1" applyFont="1" applyFill="1" applyBorder="1" applyAlignment="1">
      <alignment horizontal="right"/>
    </xf>
    <xf numFmtId="168" fontId="2" fillId="0" borderId="21" xfId="277" applyNumberFormat="1" applyFont="1" applyBorder="1" applyAlignment="1">
      <alignment horizontal="center"/>
    </xf>
    <xf numFmtId="168" fontId="2" fillId="0" borderId="22" xfId="277" applyNumberFormat="1" applyFont="1" applyBorder="1" applyAlignment="1">
      <alignment/>
    </xf>
    <xf numFmtId="168" fontId="2" fillId="0" borderId="22" xfId="277" applyNumberFormat="1" applyFont="1" applyBorder="1" applyAlignment="1">
      <alignment horizontal="center"/>
    </xf>
    <xf numFmtId="168" fontId="2" fillId="0" borderId="41" xfId="277" applyNumberFormat="1" applyFont="1" applyBorder="1" applyAlignment="1">
      <alignment horizontal="center"/>
    </xf>
    <xf numFmtId="168" fontId="2" fillId="0" borderId="22" xfId="277" applyNumberFormat="1" applyFont="1" applyFill="1" applyBorder="1" applyAlignment="1">
      <alignment/>
    </xf>
    <xf numFmtId="260" fontId="2" fillId="0" borderId="22" xfId="277" applyNumberFormat="1" applyFont="1" applyBorder="1" applyAlignment="1">
      <alignment horizontal="center"/>
    </xf>
    <xf numFmtId="168" fontId="2" fillId="0" borderId="41" xfId="277" applyNumberFormat="1" applyFont="1" applyFill="1" applyBorder="1" applyAlignment="1">
      <alignment/>
    </xf>
    <xf numFmtId="0" fontId="168" fillId="0" borderId="22" xfId="0" applyFont="1" applyBorder="1" applyAlignment="1">
      <alignment horizontal="center" vertical="top" wrapText="1"/>
    </xf>
    <xf numFmtId="3" fontId="196" fillId="0" borderId="88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191" fillId="0" borderId="41" xfId="0" applyFont="1" applyBorder="1" applyAlignment="1">
      <alignment horizontal="center" wrapText="1"/>
    </xf>
    <xf numFmtId="3" fontId="186" fillId="0" borderId="41" xfId="0" applyNumberFormat="1" applyFont="1" applyBorder="1" applyAlignment="1">
      <alignment horizontal="right" wrapText="1"/>
    </xf>
    <xf numFmtId="0" fontId="200" fillId="0" borderId="1" xfId="484" applyFont="1" applyFill="1" applyBorder="1" applyAlignment="1">
      <alignment horizontal="center" vertical="center"/>
      <protection/>
    </xf>
    <xf numFmtId="0" fontId="200" fillId="0" borderId="1" xfId="484" applyFont="1" applyFill="1" applyBorder="1" applyAlignment="1">
      <alignment horizontal="center" vertical="center" wrapText="1"/>
      <protection/>
    </xf>
    <xf numFmtId="168" fontId="200" fillId="0" borderId="1" xfId="277" applyNumberFormat="1" applyFont="1" applyFill="1" applyBorder="1" applyAlignment="1">
      <alignment horizontal="center" vertical="center" wrapText="1"/>
    </xf>
    <xf numFmtId="0" fontId="201" fillId="0" borderId="57" xfId="484" applyFont="1" applyFill="1" applyBorder="1" applyAlignment="1">
      <alignment horizontal="center" vertical="center"/>
      <protection/>
    </xf>
    <xf numFmtId="168" fontId="201" fillId="0" borderId="57" xfId="277" applyNumberFormat="1" applyFont="1" applyFill="1" applyBorder="1" applyAlignment="1">
      <alignment horizontal="center" vertical="center"/>
    </xf>
    <xf numFmtId="0" fontId="201" fillId="0" borderId="57" xfId="484" applyFont="1" applyFill="1" applyBorder="1" applyAlignment="1">
      <alignment horizontal="center" vertical="center" wrapText="1"/>
      <protection/>
    </xf>
    <xf numFmtId="0" fontId="202" fillId="0" borderId="54" xfId="484" applyFont="1" applyFill="1" applyBorder="1" applyAlignment="1">
      <alignment horizontal="center" vertical="center"/>
      <protection/>
    </xf>
    <xf numFmtId="0" fontId="202" fillId="0" borderId="54" xfId="484" applyFont="1" applyFill="1" applyBorder="1" applyAlignment="1">
      <alignment vertical="center"/>
      <protection/>
    </xf>
    <xf numFmtId="168" fontId="202" fillId="0" borderId="54" xfId="277" applyNumberFormat="1" applyFont="1" applyFill="1" applyBorder="1" applyAlignment="1">
      <alignment vertical="center"/>
    </xf>
    <xf numFmtId="0" fontId="201" fillId="0" borderId="54" xfId="484" applyFont="1" applyFill="1" applyBorder="1" applyAlignment="1">
      <alignment horizontal="center" vertical="center" wrapText="1"/>
      <protection/>
    </xf>
    <xf numFmtId="0" fontId="202" fillId="0" borderId="54" xfId="484" applyFont="1" applyFill="1" applyBorder="1" applyAlignment="1">
      <alignment horizontal="center" vertical="center" wrapText="1"/>
      <protection/>
    </xf>
    <xf numFmtId="0" fontId="202" fillId="0" borderId="54" xfId="484" applyFont="1" applyFill="1" applyBorder="1" applyAlignment="1">
      <alignment horizontal="center" vertical="center" wrapText="1"/>
      <protection/>
    </xf>
    <xf numFmtId="0" fontId="202" fillId="0" borderId="54" xfId="484" applyFont="1" applyFill="1" applyBorder="1" applyAlignment="1">
      <alignment horizontal="center" vertical="center"/>
      <protection/>
    </xf>
    <xf numFmtId="0" fontId="202" fillId="0" borderId="54" xfId="484" applyFont="1" applyFill="1" applyBorder="1" applyAlignment="1">
      <alignment horizontal="center" vertical="center" wrapText="1"/>
      <protection/>
    </xf>
    <xf numFmtId="0" fontId="202" fillId="0" borderId="54" xfId="484" applyFont="1" applyFill="1" applyBorder="1" applyAlignment="1">
      <alignment vertical="center" wrapText="1"/>
      <protection/>
    </xf>
    <xf numFmtId="0" fontId="2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168" fontId="2" fillId="0" borderId="54" xfId="277" applyNumberFormat="1" applyFont="1" applyFill="1" applyBorder="1" applyAlignment="1">
      <alignment vertical="center"/>
    </xf>
    <xf numFmtId="0" fontId="202" fillId="0" borderId="54" xfId="484" applyFont="1" applyFill="1" applyBorder="1" applyAlignment="1">
      <alignment horizontal="left" vertical="center"/>
      <protection/>
    </xf>
    <xf numFmtId="0" fontId="202" fillId="0" borderId="54" xfId="484" applyFont="1" applyFill="1" applyBorder="1" applyAlignment="1">
      <alignment horizontal="left" vertical="center" wrapText="1"/>
      <protection/>
    </xf>
    <xf numFmtId="0" fontId="200" fillId="0" borderId="54" xfId="484" applyFont="1" applyFill="1" applyBorder="1" applyAlignment="1">
      <alignment vertical="center"/>
      <protection/>
    </xf>
    <xf numFmtId="0" fontId="206" fillId="0" borderId="54" xfId="484" applyFont="1" applyFill="1" applyBorder="1" applyAlignment="1">
      <alignment horizontal="center" vertical="center" wrapText="1"/>
      <protection/>
    </xf>
    <xf numFmtId="0" fontId="2" fillId="0" borderId="54" xfId="483" applyFill="1" applyBorder="1" applyAlignment="1">
      <alignment vertical="top" wrapText="1"/>
      <protection/>
    </xf>
    <xf numFmtId="0" fontId="2" fillId="0" borderId="54" xfId="483" applyFont="1" applyFill="1" applyBorder="1" applyAlignment="1">
      <alignment vertical="top" wrapText="1"/>
      <protection/>
    </xf>
    <xf numFmtId="0" fontId="200" fillId="0" borderId="54" xfId="484" applyFont="1" applyFill="1" applyBorder="1" applyAlignment="1">
      <alignment vertical="center" wrapText="1"/>
      <protection/>
    </xf>
    <xf numFmtId="49" fontId="202" fillId="0" borderId="54" xfId="484" applyNumberFormat="1" applyFont="1" applyFill="1" applyBorder="1" applyAlignment="1">
      <alignment horizontal="center" vertical="center"/>
      <protection/>
    </xf>
    <xf numFmtId="0" fontId="205" fillId="0" borderId="54" xfId="484" applyFont="1" applyFill="1" applyBorder="1" applyAlignment="1">
      <alignment horizontal="center" vertical="center" wrapText="1"/>
      <protection/>
    </xf>
    <xf numFmtId="0" fontId="207" fillId="0" borderId="54" xfId="484" applyFont="1" applyFill="1" applyBorder="1" applyAlignment="1">
      <alignment vertical="center" wrapText="1"/>
      <protection/>
    </xf>
    <xf numFmtId="0" fontId="208" fillId="0" borderId="54" xfId="484" applyFont="1" applyFill="1" applyBorder="1" applyAlignment="1">
      <alignment horizontal="center" vertical="center"/>
      <protection/>
    </xf>
    <xf numFmtId="168" fontId="208" fillId="0" borderId="54" xfId="277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vertical="top" wrapText="1"/>
    </xf>
    <xf numFmtId="0" fontId="208" fillId="0" borderId="54" xfId="484" applyFont="1" applyFill="1" applyBorder="1" applyAlignment="1">
      <alignment vertical="center"/>
      <protection/>
    </xf>
    <xf numFmtId="168" fontId="202" fillId="0" borderId="54" xfId="484" applyNumberFormat="1" applyFont="1" applyFill="1" applyBorder="1">
      <alignment/>
      <protection/>
    </xf>
    <xf numFmtId="0" fontId="206" fillId="0" borderId="54" xfId="484" applyFont="1" applyFill="1" applyBorder="1" applyAlignment="1">
      <alignment horizontal="center" vertical="center" wrapText="1"/>
      <protection/>
    </xf>
    <xf numFmtId="0" fontId="208" fillId="0" borderId="54" xfId="484" applyFont="1" applyFill="1" applyBorder="1" applyAlignment="1">
      <alignment vertical="center" wrapText="1"/>
      <protection/>
    </xf>
    <xf numFmtId="0" fontId="200" fillId="0" borderId="54" xfId="484" applyFont="1" applyFill="1" applyBorder="1" applyAlignment="1">
      <alignment horizontal="center" vertical="center"/>
      <protection/>
    </xf>
    <xf numFmtId="0" fontId="202" fillId="0" borderId="54" xfId="484" applyFont="1" applyFill="1" applyBorder="1" applyAlignment="1">
      <alignment horizontal="center"/>
      <protection/>
    </xf>
    <xf numFmtId="0" fontId="202" fillId="0" borderId="54" xfId="484" applyFont="1" applyFill="1" applyBorder="1">
      <alignment/>
      <protection/>
    </xf>
    <xf numFmtId="0" fontId="202" fillId="0" borderId="54" xfId="484" applyFont="1" applyFill="1" applyBorder="1" applyAlignment="1">
      <alignment wrapText="1"/>
      <protection/>
    </xf>
    <xf numFmtId="0" fontId="200" fillId="0" borderId="54" xfId="484" applyFont="1" applyFill="1" applyBorder="1">
      <alignment/>
      <protection/>
    </xf>
    <xf numFmtId="49" fontId="202" fillId="0" borderId="54" xfId="484" applyNumberFormat="1" applyFont="1" applyFill="1" applyBorder="1" applyAlignment="1">
      <alignment horizontal="center" vertical="center" wrapText="1"/>
      <protection/>
    </xf>
    <xf numFmtId="49" fontId="202" fillId="0" borderId="54" xfId="484" applyNumberFormat="1" applyFont="1" applyFill="1" applyBorder="1" applyAlignment="1">
      <alignment horizontal="center" vertical="center"/>
      <protection/>
    </xf>
    <xf numFmtId="0" fontId="202" fillId="0" borderId="54" xfId="484" applyFont="1" applyFill="1" applyBorder="1" applyAlignment="1">
      <alignment horizontal="center" wrapText="1"/>
      <protection/>
    </xf>
    <xf numFmtId="0" fontId="208" fillId="0" borderId="54" xfId="484" applyFont="1" applyFill="1" applyBorder="1" applyAlignment="1">
      <alignment horizontal="center" vertical="center" wrapText="1"/>
      <protection/>
    </xf>
    <xf numFmtId="0" fontId="206" fillId="0" borderId="54" xfId="484" applyFont="1" applyFill="1" applyBorder="1" applyAlignment="1">
      <alignment horizontal="center" wrapText="1"/>
      <protection/>
    </xf>
    <xf numFmtId="0" fontId="191" fillId="0" borderId="54" xfId="484" applyFont="1" applyFill="1" applyBorder="1">
      <alignment/>
      <protection/>
    </xf>
    <xf numFmtId="0" fontId="202" fillId="0" borderId="54" xfId="484" applyFont="1" applyFill="1" applyBorder="1" applyAlignment="1">
      <alignment horizontal="center" wrapText="1"/>
      <protection/>
    </xf>
    <xf numFmtId="0" fontId="26" fillId="0" borderId="54" xfId="484" applyFont="1" applyFill="1" applyBorder="1">
      <alignment/>
      <protection/>
    </xf>
    <xf numFmtId="0" fontId="26" fillId="0" borderId="54" xfId="484" applyFont="1" applyFill="1" applyBorder="1" applyAlignment="1">
      <alignment horizontal="center"/>
      <protection/>
    </xf>
    <xf numFmtId="168" fontId="26" fillId="0" borderId="54" xfId="484" applyNumberFormat="1" applyFont="1" applyFill="1" applyBorder="1">
      <alignment/>
      <protection/>
    </xf>
    <xf numFmtId="0" fontId="26" fillId="0" borderId="54" xfId="484" applyFont="1" applyFill="1" applyBorder="1" applyAlignment="1">
      <alignment horizontal="center" vertical="center" wrapText="1"/>
      <protection/>
    </xf>
    <xf numFmtId="0" fontId="174" fillId="0" borderId="54" xfId="484" applyFont="1" applyFill="1" applyBorder="1" applyAlignment="1">
      <alignment vertical="center"/>
      <protection/>
    </xf>
    <xf numFmtId="0" fontId="26" fillId="0" borderId="54" xfId="484" applyFont="1" applyFill="1" applyBorder="1" applyAlignment="1">
      <alignment horizontal="center" vertical="center"/>
      <protection/>
    </xf>
    <xf numFmtId="0" fontId="26" fillId="0" borderId="54" xfId="484" applyFont="1" applyFill="1" applyBorder="1" applyAlignment="1">
      <alignment horizontal="center" vertical="center" wrapText="1"/>
      <protection/>
    </xf>
    <xf numFmtId="0" fontId="153" fillId="0" borderId="54" xfId="483" applyFont="1" applyFill="1" applyBorder="1" applyAlignment="1">
      <alignment vertical="top" wrapText="1"/>
      <protection/>
    </xf>
    <xf numFmtId="0" fontId="26" fillId="0" borderId="54" xfId="484" applyFont="1" applyFill="1" applyBorder="1" applyAlignment="1">
      <alignment vertical="center"/>
      <protection/>
    </xf>
    <xf numFmtId="0" fontId="202" fillId="0" borderId="55" xfId="484" applyFont="1" applyFill="1" applyBorder="1" applyAlignment="1">
      <alignment horizontal="center" vertical="center"/>
      <protection/>
    </xf>
    <xf numFmtId="0" fontId="26" fillId="0" borderId="55" xfId="484" applyFont="1" applyFill="1" applyBorder="1" applyAlignment="1">
      <alignment vertical="center"/>
      <protection/>
    </xf>
    <xf numFmtId="0" fontId="26" fillId="0" borderId="55" xfId="484" applyFont="1" applyFill="1" applyBorder="1" applyAlignment="1">
      <alignment horizontal="center" vertical="center"/>
      <protection/>
    </xf>
    <xf numFmtId="0" fontId="56" fillId="0" borderId="55" xfId="0" applyFont="1" applyFill="1" applyBorder="1" applyAlignment="1">
      <alignment/>
    </xf>
    <xf numFmtId="168" fontId="26" fillId="0" borderId="55" xfId="484" applyNumberFormat="1" applyFont="1" applyFill="1" applyBorder="1">
      <alignment/>
      <protection/>
    </xf>
    <xf numFmtId="0" fontId="26" fillId="0" borderId="55" xfId="484" applyFont="1" applyFill="1" applyBorder="1" applyAlignment="1">
      <alignment horizontal="center" vertical="center" wrapText="1"/>
      <protection/>
    </xf>
    <xf numFmtId="0" fontId="186" fillId="0" borderId="0" xfId="0" applyFont="1" applyFill="1" applyAlignment="1">
      <alignment/>
    </xf>
  </cellXfs>
  <cellStyles count="74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x0001_" xfId="15"/>
    <cellStyle name="          &#13;&#10;shell=progman.exe&#13;&#10;m" xfId="16"/>
    <cellStyle name="&#13;&#10;JournalTemplate=C:\COMFO\CTALK\JOURSTD.TPL&#13;&#10;LbStateAddress=3 3 0 251 1 89 2 311&#13;&#10;LbStateJou" xfId="17"/>
    <cellStyle name="#,##0" xfId="18"/>
    <cellStyle name="." xfId="19"/>
    <cellStyle name=".d©y" xfId="20"/>
    <cellStyle name="??" xfId="21"/>
    <cellStyle name="?? [0.00]_ Att. 1- Cover" xfId="22"/>
    <cellStyle name="?? [0]" xfId="23"/>
    <cellStyle name="?_x001D_??%U©÷u&amp;H©÷9_x0008_? s&#10;_x0007__x0001__x0001_" xfId="24"/>
    <cellStyle name="???? [0.00]_      " xfId="25"/>
    <cellStyle name="??????" xfId="26"/>
    <cellStyle name="????_      " xfId="27"/>
    <cellStyle name="???[0]_?? DI" xfId="28"/>
    <cellStyle name="???_?? DI" xfId="29"/>
    <cellStyle name="??[0]_BRE" xfId="30"/>
    <cellStyle name="??_      " xfId="31"/>
    <cellStyle name="??A? [0]_laroux_1_¢¬???¢â? " xfId="32"/>
    <cellStyle name="??A?_laroux_1_¢¬???¢â? " xfId="33"/>
    <cellStyle name="?¡±¢¥?_?¨ù??¢´¢¥_¢¬???¢â? " xfId="34"/>
    <cellStyle name="?ðÇ%U?&amp;H?_x0008_?s&#10;_x0007__x0001__x0001_" xfId="35"/>
    <cellStyle name="[0]_Chi phÝ kh¸c_V" xfId="36"/>
    <cellStyle name="_1 TONG HOP - CA NA" xfId="37"/>
    <cellStyle name="_Bang Chi tieu (2)" xfId="38"/>
    <cellStyle name="_BAO GIA NGAY 24-10-08 (co dam)" xfId="39"/>
    <cellStyle name="_Book1" xfId="40"/>
    <cellStyle name="_Book1_Kh ql62 (2010) 11-09" xfId="41"/>
    <cellStyle name="_C.cong+B.luong-Sanluong" xfId="42"/>
    <cellStyle name="_DO-D1500-KHONG CO TRONG DT" xfId="43"/>
    <cellStyle name="_Duyet TK thay đôi" xfId="44"/>
    <cellStyle name="_GOITHAUSO2" xfId="45"/>
    <cellStyle name="_GOITHAUSO3" xfId="46"/>
    <cellStyle name="_GOITHAUSO4" xfId="47"/>
    <cellStyle name="_HaHoa_TDT_DienCSang" xfId="48"/>
    <cellStyle name="_HaHoa19-5-07" xfId="49"/>
    <cellStyle name="_Kh ql62 (2010) 11-09" xfId="50"/>
    <cellStyle name="_KT (2)" xfId="51"/>
    <cellStyle name="_KT (2)_1" xfId="52"/>
    <cellStyle name="_KT (2)_2" xfId="53"/>
    <cellStyle name="_KT (2)_2_TG-TH" xfId="54"/>
    <cellStyle name="_KT (2)_2_TG-TH_BANG TONG HOP TINH HINH THANH QUYET TOAN (MOI I)" xfId="55"/>
    <cellStyle name="_KT (2)_2_TG-TH_BAO GIA NGAY 24-10-08 (co dam)" xfId="56"/>
    <cellStyle name="_KT (2)_2_TG-TH_Book1" xfId="57"/>
    <cellStyle name="_KT (2)_2_TG-TH_Book1_1" xfId="58"/>
    <cellStyle name="_KT (2)_2_TG-TH_CAU Khanh Nam(Thi Cong)" xfId="59"/>
    <cellStyle name="_KT (2)_2_TG-TH_DU TRU VAT TU" xfId="60"/>
    <cellStyle name="_KT (2)_2_TG-TH_ÿÿÿÿÿ" xfId="61"/>
    <cellStyle name="_KT (2)_3" xfId="62"/>
    <cellStyle name="_KT (2)_3_TG-TH" xfId="63"/>
    <cellStyle name="_KT (2)_3_TG-TH_PERSONAL" xfId="64"/>
    <cellStyle name="_KT (2)_3_TG-TH_PERSONAL_Book1" xfId="65"/>
    <cellStyle name="_KT (2)_3_TG-TH_PERSONAL_Tong hop KHCB 2001" xfId="66"/>
    <cellStyle name="_KT (2)_4" xfId="67"/>
    <cellStyle name="_KT (2)_4_BANG TONG HOP TINH HINH THANH QUYET TOAN (MOI I)" xfId="68"/>
    <cellStyle name="_KT (2)_4_BAO GIA NGAY 24-10-08 (co dam)" xfId="69"/>
    <cellStyle name="_KT (2)_4_Book1" xfId="70"/>
    <cellStyle name="_KT (2)_4_Book1_1" xfId="71"/>
    <cellStyle name="_KT (2)_4_CAU Khanh Nam(Thi Cong)" xfId="72"/>
    <cellStyle name="_KT (2)_4_DU TRU VAT TU" xfId="73"/>
    <cellStyle name="_KT (2)_4_TG-TH" xfId="74"/>
    <cellStyle name="_KT (2)_4_ÿÿÿÿÿ" xfId="75"/>
    <cellStyle name="_KT (2)_5" xfId="76"/>
    <cellStyle name="_KT (2)_5_BANG TONG HOP TINH HINH THANH QUYET TOAN (MOI I)" xfId="77"/>
    <cellStyle name="_KT (2)_5_BAO GIA NGAY 24-10-08 (co dam)" xfId="78"/>
    <cellStyle name="_KT (2)_5_Book1" xfId="79"/>
    <cellStyle name="_KT (2)_5_Book1_1" xfId="80"/>
    <cellStyle name="_KT (2)_5_CAU Khanh Nam(Thi Cong)" xfId="81"/>
    <cellStyle name="_KT (2)_5_DU TRU VAT TU" xfId="82"/>
    <cellStyle name="_KT (2)_5_ÿÿÿÿÿ" xfId="83"/>
    <cellStyle name="_KT (2)_PERSONAL" xfId="84"/>
    <cellStyle name="_KT (2)_PERSONAL_Book1" xfId="85"/>
    <cellStyle name="_KT (2)_PERSONAL_Tong hop KHCB 2001" xfId="86"/>
    <cellStyle name="_KT (2)_TG-TH" xfId="87"/>
    <cellStyle name="_KT_TG" xfId="88"/>
    <cellStyle name="_KT_TG_1" xfId="89"/>
    <cellStyle name="_KT_TG_1_BANG TONG HOP TINH HINH THANH QUYET TOAN (MOI I)" xfId="90"/>
    <cellStyle name="_KT_TG_1_BAO GIA NGAY 24-10-08 (co dam)" xfId="91"/>
    <cellStyle name="_KT_TG_1_Book1" xfId="92"/>
    <cellStyle name="_KT_TG_1_Book1_1" xfId="93"/>
    <cellStyle name="_KT_TG_1_CAU Khanh Nam(Thi Cong)" xfId="94"/>
    <cellStyle name="_KT_TG_1_DU TRU VAT TU" xfId="95"/>
    <cellStyle name="_KT_TG_1_ÿÿÿÿÿ" xfId="96"/>
    <cellStyle name="_KT_TG_2" xfId="97"/>
    <cellStyle name="_KT_TG_2_BANG TONG HOP TINH HINH THANH QUYET TOAN (MOI I)" xfId="98"/>
    <cellStyle name="_KT_TG_2_BAO GIA NGAY 24-10-08 (co dam)" xfId="99"/>
    <cellStyle name="_KT_TG_2_Book1" xfId="100"/>
    <cellStyle name="_KT_TG_2_Book1_1" xfId="101"/>
    <cellStyle name="_KT_TG_2_CAU Khanh Nam(Thi Cong)" xfId="102"/>
    <cellStyle name="_KT_TG_2_DU TRU VAT TU" xfId="103"/>
    <cellStyle name="_KT_TG_2_ÿÿÿÿÿ" xfId="104"/>
    <cellStyle name="_KT_TG_3" xfId="105"/>
    <cellStyle name="_KT_TG_4" xfId="106"/>
    <cellStyle name="_MauThanTKKT-goi7-DonGia2143(vl t7)" xfId="107"/>
    <cellStyle name="_Nhu cau von ung truoc 2011 Tha h Hoa + Nge An gui TW" xfId="108"/>
    <cellStyle name="_PERSONAL" xfId="109"/>
    <cellStyle name="_PERSONAL_Book1" xfId="110"/>
    <cellStyle name="_PERSONAL_Tong hop KHCB 2001" xfId="111"/>
    <cellStyle name="_Q TOAN  SCTX QL.62 QUI I ( oanh)" xfId="112"/>
    <cellStyle name="_Q TOAN  SCTX QL.62 QUI II ( oanh)" xfId="113"/>
    <cellStyle name="_QT SCTXQL62_QT1 (Cty QL)" xfId="114"/>
    <cellStyle name="_Sheet1" xfId="115"/>
    <cellStyle name="_Sheet2" xfId="116"/>
    <cellStyle name="_TG-TH" xfId="117"/>
    <cellStyle name="_TG-TH_1" xfId="118"/>
    <cellStyle name="_TG-TH_1_BANG TONG HOP TINH HINH THANH QUYET TOAN (MOI I)" xfId="119"/>
    <cellStyle name="_TG-TH_1_BAO GIA NGAY 24-10-08 (co dam)" xfId="120"/>
    <cellStyle name="_TG-TH_1_Book1" xfId="121"/>
    <cellStyle name="_TG-TH_1_Book1_1" xfId="122"/>
    <cellStyle name="_TG-TH_1_CAU Khanh Nam(Thi Cong)" xfId="123"/>
    <cellStyle name="_TG-TH_1_DU TRU VAT TU" xfId="124"/>
    <cellStyle name="_TG-TH_1_ÿÿÿÿÿ" xfId="125"/>
    <cellStyle name="_TG-TH_2" xfId="126"/>
    <cellStyle name="_TG-TH_2_BANG TONG HOP TINH HINH THANH QUYET TOAN (MOI I)" xfId="127"/>
    <cellStyle name="_TG-TH_2_BAO GIA NGAY 24-10-08 (co dam)" xfId="128"/>
    <cellStyle name="_TG-TH_2_Book1" xfId="129"/>
    <cellStyle name="_TG-TH_2_Book1_1" xfId="130"/>
    <cellStyle name="_TG-TH_2_CAU Khanh Nam(Thi Cong)" xfId="131"/>
    <cellStyle name="_TG-TH_2_DU TRU VAT TU" xfId="132"/>
    <cellStyle name="_TG-TH_2_ÿÿÿÿÿ" xfId="133"/>
    <cellStyle name="_TG-TH_3" xfId="134"/>
    <cellStyle name="_TG-TH_4" xfId="135"/>
    <cellStyle name="_Tong dutoan PP LAHAI" xfId="136"/>
    <cellStyle name="_ung truoc 2011 NSTW Thanh Hoa + Nge An gui Thu 12-5" xfId="137"/>
    <cellStyle name="_ung truoc cua long an (6-5-2010)" xfId="138"/>
    <cellStyle name="_Ung von nam 2011 vung TNB - Doan Cong tac (12-5-2010)" xfId="139"/>
    <cellStyle name="_ÿÿÿÿÿ" xfId="140"/>
    <cellStyle name="_ÿÿÿÿÿ_Kh ql62 (2010) 11-09" xfId="141"/>
    <cellStyle name="~1" xfId="142"/>
    <cellStyle name="’Ê‰Ý [0.00]_laroux" xfId="143"/>
    <cellStyle name="’Ê‰Ý_laroux" xfId="144"/>
    <cellStyle name="•W?_Format" xfId="145"/>
    <cellStyle name="•W_¯–ì" xfId="146"/>
    <cellStyle name="•W€_’·Šú‰p•¶" xfId="147"/>
    <cellStyle name="0" xfId="148"/>
    <cellStyle name="0.0" xfId="149"/>
    <cellStyle name="0.00" xfId="150"/>
    <cellStyle name="1" xfId="151"/>
    <cellStyle name="1_BAO GIA NGAY 24-10-08 (co dam)" xfId="152"/>
    <cellStyle name="1_Book1" xfId="153"/>
    <cellStyle name="1_Book1_1" xfId="154"/>
    <cellStyle name="1_Cau thuy dien Ban La (Cu Anh)" xfId="155"/>
    <cellStyle name="1_Du toan 558 (Km17+508.12 - Km 22)" xfId="156"/>
    <cellStyle name="1_Gia_VLQL48_duyet " xfId="157"/>
    <cellStyle name="1_Kh ql62 (2010) 11-09" xfId="158"/>
    <cellStyle name="1_KlQdinhduyet" xfId="159"/>
    <cellStyle name="1_TRUNG PMU 5" xfId="160"/>
    <cellStyle name="1_ÿÿÿÿÿ" xfId="161"/>
    <cellStyle name="1_ÿÿÿÿÿ_Bieu tong hop nhu cau ung 2011 da chon loc -Mien nui" xfId="162"/>
    <cellStyle name="1_ÿÿÿÿÿ_Kh ql62 (2010) 11-09" xfId="163"/>
    <cellStyle name="18" xfId="164"/>
    <cellStyle name="¹éºÐÀ²_      " xfId="165"/>
    <cellStyle name="2" xfId="166"/>
    <cellStyle name="2_Book1" xfId="167"/>
    <cellStyle name="2_Book1_1" xfId="168"/>
    <cellStyle name="2_Cau thuy dien Ban La (Cu Anh)" xfId="169"/>
    <cellStyle name="2_Du toan 558 (Km17+508.12 - Km 22)" xfId="170"/>
    <cellStyle name="2_Gia_VLQL48_duyet " xfId="171"/>
    <cellStyle name="2_KlQdinhduyet" xfId="172"/>
    <cellStyle name="2_TRUNG PMU 5" xfId="173"/>
    <cellStyle name="2_ÿÿÿÿÿ" xfId="174"/>
    <cellStyle name="2_ÿÿÿÿÿ_Bieu tong hop nhu cau ung 2011 da chon loc -Mien nui" xfId="175"/>
    <cellStyle name="20% - Accent1" xfId="176"/>
    <cellStyle name="20% - Accent2" xfId="177"/>
    <cellStyle name="20% - Accent3" xfId="178"/>
    <cellStyle name="20% - Accent4" xfId="179"/>
    <cellStyle name="20% - Accent5" xfId="180"/>
    <cellStyle name="20% - Accent6" xfId="181"/>
    <cellStyle name="20% - Nhấn1" xfId="182"/>
    <cellStyle name="20% - Nhấn2" xfId="183"/>
    <cellStyle name="20% - Nhấn3" xfId="184"/>
    <cellStyle name="20% - Nhấn4" xfId="185"/>
    <cellStyle name="20% - Nhấn5" xfId="186"/>
    <cellStyle name="20% - Nhấn6" xfId="187"/>
    <cellStyle name="-2001" xfId="188"/>
    <cellStyle name="3" xfId="189"/>
    <cellStyle name="3_Book1" xfId="190"/>
    <cellStyle name="3_Book1_1" xfId="191"/>
    <cellStyle name="3_Cau thuy dien Ban La (Cu Anh)" xfId="192"/>
    <cellStyle name="3_Du toan 558 (Km17+508.12 - Km 22)" xfId="193"/>
    <cellStyle name="3_Gia_VLQL48_duyet " xfId="194"/>
    <cellStyle name="3_KlQdinhduyet" xfId="195"/>
    <cellStyle name="3_ÿÿÿÿÿ" xfId="196"/>
    <cellStyle name="4" xfId="197"/>
    <cellStyle name="4_Book1" xfId="198"/>
    <cellStyle name="4_Book1_1" xfId="199"/>
    <cellStyle name="4_Cau thuy dien Ban La (Cu Anh)" xfId="200"/>
    <cellStyle name="4_Du toan 558 (Km17+508.12 - Km 22)" xfId="201"/>
    <cellStyle name="4_Gia_VLQL48_duyet " xfId="202"/>
    <cellStyle name="4_KlQdinhduyet" xfId="203"/>
    <cellStyle name="4_ÿÿÿÿÿ" xfId="204"/>
    <cellStyle name="40% - Accent1" xfId="205"/>
    <cellStyle name="40% - Accent2" xfId="206"/>
    <cellStyle name="40% - Accent3" xfId="207"/>
    <cellStyle name="40% - Accent4" xfId="208"/>
    <cellStyle name="40% - Accent5" xfId="209"/>
    <cellStyle name="40% - Accent6" xfId="210"/>
    <cellStyle name="40% - Nhấn1" xfId="211"/>
    <cellStyle name="40% - Nhấn2" xfId="212"/>
    <cellStyle name="40% - Nhấn3" xfId="213"/>
    <cellStyle name="40% - Nhấn4" xfId="214"/>
    <cellStyle name="40% - Nhấn5" xfId="215"/>
    <cellStyle name="40% - Nhấn6" xfId="216"/>
    <cellStyle name="6" xfId="217"/>
    <cellStyle name="60% - Accent1" xfId="218"/>
    <cellStyle name="60% - Accent2" xfId="219"/>
    <cellStyle name="60% - Accent3" xfId="220"/>
    <cellStyle name="60% - Accent4" xfId="221"/>
    <cellStyle name="60% - Accent5" xfId="222"/>
    <cellStyle name="60% - Accent6" xfId="223"/>
    <cellStyle name="60% - Nhấn1" xfId="224"/>
    <cellStyle name="60% - Nhấn2" xfId="225"/>
    <cellStyle name="60% - Nhấn3" xfId="226"/>
    <cellStyle name="60% - Nhấn4" xfId="227"/>
    <cellStyle name="60% - Nhấn5" xfId="228"/>
    <cellStyle name="60% - Nhấn6" xfId="229"/>
    <cellStyle name="9" xfId="230"/>
    <cellStyle name="Accent1" xfId="231"/>
    <cellStyle name="Accent2" xfId="232"/>
    <cellStyle name="Accent3" xfId="233"/>
    <cellStyle name="Accent4" xfId="234"/>
    <cellStyle name="Accent5" xfId="235"/>
    <cellStyle name="Accent6" xfId="236"/>
    <cellStyle name="ÅëÈ­ [0]_      " xfId="237"/>
    <cellStyle name="AeE­ [0]_INQUIRY ¿?¾÷AßAø " xfId="238"/>
    <cellStyle name="ÅëÈ­ [0]_L601CPT" xfId="239"/>
    <cellStyle name="ÅëÈ­_      " xfId="240"/>
    <cellStyle name="AeE­_INQUIRY ¿?¾÷AßAø " xfId="241"/>
    <cellStyle name="ÅëÈ­_L601CPT" xfId="242"/>
    <cellStyle name="args.style" xfId="243"/>
    <cellStyle name="at" xfId="244"/>
    <cellStyle name="ÄÞ¸¶ [0]_      " xfId="245"/>
    <cellStyle name="AÞ¸¶ [0]_INQUIRY ¿?¾÷AßAø " xfId="246"/>
    <cellStyle name="ÄÞ¸¶ [0]_L601CPT" xfId="247"/>
    <cellStyle name="ÄÞ¸¶_      " xfId="248"/>
    <cellStyle name="AÞ¸¶_INQUIRY ¿?¾÷AßAø " xfId="249"/>
    <cellStyle name="ÄÞ¸¶_L601CPT" xfId="250"/>
    <cellStyle name="AutoFormat Options" xfId="251"/>
    <cellStyle name="Bad" xfId="252"/>
    <cellStyle name="Body" xfId="253"/>
    <cellStyle name="C?AØ_¿?¾÷CoE² " xfId="254"/>
    <cellStyle name="C~1" xfId="255"/>
    <cellStyle name="Ç¥ÁØ_      " xfId="256"/>
    <cellStyle name="C￥AØ_¿μ¾÷CoE² " xfId="257"/>
    <cellStyle name="Ç¥ÁØ_±¸¹Ì´ëÃ¥" xfId="258"/>
    <cellStyle name="C￥AØ_Sheet1_¿μ¾÷CoE² " xfId="259"/>
    <cellStyle name="Ç¥ÁØ_ÿÿÿÿÿÿ_4_ÃÑÇÕ°è " xfId="260"/>
    <cellStyle name="Calc Currency (0)" xfId="261"/>
    <cellStyle name="Calc Currency (2)" xfId="262"/>
    <cellStyle name="Calc Percent (0)" xfId="263"/>
    <cellStyle name="Calc Percent (1)" xfId="264"/>
    <cellStyle name="Calc Percent (2)" xfId="265"/>
    <cellStyle name="Calc Units (0)" xfId="266"/>
    <cellStyle name="Calc Units (1)" xfId="267"/>
    <cellStyle name="Calc Units (2)" xfId="268"/>
    <cellStyle name="Calculation" xfId="269"/>
    <cellStyle name="category" xfId="270"/>
    <cellStyle name="Cerrency_Sheet2_XANGDAU" xfId="271"/>
    <cellStyle name="Check Cell" xfId="272"/>
    <cellStyle name="Chi phÝ kh¸c_Book1" xfId="273"/>
    <cellStyle name="Chuẩn 2" xfId="274"/>
    <cellStyle name="Chuẩn 2 2" xfId="275"/>
    <cellStyle name="CHUONG" xfId="276"/>
    <cellStyle name="Comma" xfId="277"/>
    <cellStyle name="Comma  - Style1" xfId="278"/>
    <cellStyle name="Comma  - Style2" xfId="279"/>
    <cellStyle name="Comma  - Style3" xfId="280"/>
    <cellStyle name="Comma  - Style4" xfId="281"/>
    <cellStyle name="Comma  - Style5" xfId="282"/>
    <cellStyle name="Comma  - Style6" xfId="283"/>
    <cellStyle name="Comma  - Style7" xfId="284"/>
    <cellStyle name="Comma  - Style8" xfId="285"/>
    <cellStyle name="Comma [0]" xfId="286"/>
    <cellStyle name="Comma [00]" xfId="287"/>
    <cellStyle name="Comma 2" xfId="288"/>
    <cellStyle name="Comma 2 2" xfId="289"/>
    <cellStyle name="Comma 3" xfId="290"/>
    <cellStyle name="Comma 4" xfId="291"/>
    <cellStyle name="Comma 6" xfId="292"/>
    <cellStyle name="comma zerodec" xfId="293"/>
    <cellStyle name="Comma0" xfId="294"/>
    <cellStyle name="cong" xfId="295"/>
    <cellStyle name="Copied" xfId="296"/>
    <cellStyle name="Cࡵrrency_Sheet1_PRODUCTĠ" xfId="297"/>
    <cellStyle name="Currency" xfId="298"/>
    <cellStyle name="Currency [0]" xfId="299"/>
    <cellStyle name="Currency [00]" xfId="300"/>
    <cellStyle name="Currency0" xfId="301"/>
    <cellStyle name="Currency1" xfId="302"/>
    <cellStyle name="D1" xfId="303"/>
    <cellStyle name="Date" xfId="304"/>
    <cellStyle name="Date Short" xfId="305"/>
    <cellStyle name="Date_Banggiancmay" xfId="306"/>
    <cellStyle name="Dấu phảy 2" xfId="307"/>
    <cellStyle name="Đầu ra" xfId="308"/>
    <cellStyle name="Đầu vào" xfId="309"/>
    <cellStyle name="DAUDE" xfId="310"/>
    <cellStyle name="Đề mục 1" xfId="311"/>
    <cellStyle name="Đề mục 2" xfId="312"/>
    <cellStyle name="Đề mục 3" xfId="313"/>
    <cellStyle name="Đề mục 4" xfId="314"/>
    <cellStyle name="Dezimal [0]_35ERI8T2gbIEMixb4v26icuOo" xfId="315"/>
    <cellStyle name="Dezimal_35ERI8T2gbIEMixb4v26icuOo" xfId="316"/>
    <cellStyle name="Dg" xfId="317"/>
    <cellStyle name="Dgia" xfId="318"/>
    <cellStyle name="Dollar (zero dec)" xfId="319"/>
    <cellStyle name="Don gia" xfId="320"/>
    <cellStyle name="Dziesi?tny [0]_Invoices2001Slovakia" xfId="321"/>
    <cellStyle name="Dziesi?tny_Invoices2001Slovakia" xfId="322"/>
    <cellStyle name="Dziesietny [0]_Invoices2001Slovakia" xfId="323"/>
    <cellStyle name="Dziesiętny [0]_Invoices2001Slovakia" xfId="324"/>
    <cellStyle name="Dziesietny [0]_Invoices2001Slovakia_01_Nha so 1_Dien" xfId="325"/>
    <cellStyle name="Dziesiętny [0]_Invoices2001Slovakia_01_Nha so 1_Dien" xfId="326"/>
    <cellStyle name="Dziesietny [0]_Invoices2001Slovakia_10_Nha so 10_Dien1" xfId="327"/>
    <cellStyle name="Dziesiętny [0]_Invoices2001Slovakia_10_Nha so 10_Dien1" xfId="328"/>
    <cellStyle name="Dziesietny [0]_Invoices2001Slovakia_Book1" xfId="329"/>
    <cellStyle name="Dziesiętny [0]_Invoices2001Slovakia_Book1" xfId="330"/>
    <cellStyle name="Dziesietny [0]_Invoices2001Slovakia_Book1_1" xfId="331"/>
    <cellStyle name="Dziesiętny [0]_Invoices2001Slovakia_Book1_1" xfId="332"/>
    <cellStyle name="Dziesietny [0]_Invoices2001Slovakia_Book1_1_Book1" xfId="333"/>
    <cellStyle name="Dziesiętny [0]_Invoices2001Slovakia_Book1_1_Book1" xfId="334"/>
    <cellStyle name="Dziesietny [0]_Invoices2001Slovakia_Book1_2" xfId="335"/>
    <cellStyle name="Dziesiętny [0]_Invoices2001Slovakia_Book1_2" xfId="336"/>
    <cellStyle name="Dziesietny [0]_Invoices2001Slovakia_Book1_Nhu cau von ung truoc 2011 Tha h Hoa + Nge An gui TW" xfId="337"/>
    <cellStyle name="Dziesiętny [0]_Invoices2001Slovakia_Book1_Nhu cau von ung truoc 2011 Tha h Hoa + Nge An gui TW" xfId="338"/>
    <cellStyle name="Dziesietny [0]_Invoices2001Slovakia_Book1_Tong hop Cac tuyen(9-1-06)" xfId="339"/>
    <cellStyle name="Dziesiętny [0]_Invoices2001Slovakia_Book1_Tong hop Cac tuyen(9-1-06)" xfId="340"/>
    <cellStyle name="Dziesietny [0]_Invoices2001Slovakia_Book1_ung truoc 2011 NSTW Thanh Hoa + Nge An gui Thu 12-5" xfId="341"/>
    <cellStyle name="Dziesiętny [0]_Invoices2001Slovakia_Book1_ung truoc 2011 NSTW Thanh Hoa + Nge An gui Thu 12-5" xfId="342"/>
    <cellStyle name="Dziesietny [0]_Invoices2001Slovakia_d-uong+TDT" xfId="343"/>
    <cellStyle name="Dziesiętny [0]_Invoices2001Slovakia_Nhµ ®Ó xe" xfId="344"/>
    <cellStyle name="Dziesietny [0]_Invoices2001Slovakia_Nha bao ve(28-7-05)" xfId="345"/>
    <cellStyle name="Dziesiętny [0]_Invoices2001Slovakia_Nha bao ve(28-7-05)" xfId="346"/>
    <cellStyle name="Dziesietny [0]_Invoices2001Slovakia_NHA de xe nguyen du" xfId="347"/>
    <cellStyle name="Dziesiętny [0]_Invoices2001Slovakia_NHA de xe nguyen du" xfId="348"/>
    <cellStyle name="Dziesietny [0]_Invoices2001Slovakia_Nhalamviec VTC(25-1-05)" xfId="349"/>
    <cellStyle name="Dziesiętny [0]_Invoices2001Slovakia_Nhalamviec VTC(25-1-05)" xfId="350"/>
    <cellStyle name="Dziesietny [0]_Invoices2001Slovakia_Nhu cau von ung truoc 2011 Tha h Hoa + Nge An gui TW" xfId="351"/>
    <cellStyle name="Dziesiętny [0]_Invoices2001Slovakia_TDT KHANH HOA" xfId="352"/>
    <cellStyle name="Dziesietny [0]_Invoices2001Slovakia_TDT KHANH HOA_Tong hop Cac tuyen(9-1-06)" xfId="353"/>
    <cellStyle name="Dziesiętny [0]_Invoices2001Slovakia_TDT KHANH HOA_Tong hop Cac tuyen(9-1-06)" xfId="354"/>
    <cellStyle name="Dziesietny [0]_Invoices2001Slovakia_TDT quangngai" xfId="355"/>
    <cellStyle name="Dziesiętny [0]_Invoices2001Slovakia_TDT quangngai" xfId="356"/>
    <cellStyle name="Dziesietny [0]_Invoices2001Slovakia_TMDT(10-5-06)" xfId="357"/>
    <cellStyle name="Dziesietny_Invoices2001Slovakia" xfId="358"/>
    <cellStyle name="Dziesiętny_Invoices2001Slovakia" xfId="359"/>
    <cellStyle name="Dziesietny_Invoices2001Slovakia_01_Nha so 1_Dien" xfId="360"/>
    <cellStyle name="Dziesiętny_Invoices2001Slovakia_01_Nha so 1_Dien" xfId="361"/>
    <cellStyle name="Dziesietny_Invoices2001Slovakia_10_Nha so 10_Dien1" xfId="362"/>
    <cellStyle name="Dziesiętny_Invoices2001Slovakia_10_Nha so 10_Dien1" xfId="363"/>
    <cellStyle name="Dziesietny_Invoices2001Slovakia_Book1" xfId="364"/>
    <cellStyle name="Dziesiętny_Invoices2001Slovakia_Book1" xfId="365"/>
    <cellStyle name="Dziesietny_Invoices2001Slovakia_Book1_1" xfId="366"/>
    <cellStyle name="Dziesiętny_Invoices2001Slovakia_Book1_1" xfId="367"/>
    <cellStyle name="Dziesietny_Invoices2001Slovakia_Book1_1_Book1" xfId="368"/>
    <cellStyle name="Dziesiętny_Invoices2001Slovakia_Book1_1_Book1" xfId="369"/>
    <cellStyle name="Dziesietny_Invoices2001Slovakia_Book1_2" xfId="370"/>
    <cellStyle name="Dziesiętny_Invoices2001Slovakia_Book1_2" xfId="371"/>
    <cellStyle name="Dziesietny_Invoices2001Slovakia_Book1_Nhu cau von ung truoc 2011 Tha h Hoa + Nge An gui TW" xfId="372"/>
    <cellStyle name="Dziesiętny_Invoices2001Slovakia_Book1_Nhu cau von ung truoc 2011 Tha h Hoa + Nge An gui TW" xfId="373"/>
    <cellStyle name="Dziesietny_Invoices2001Slovakia_Book1_Tong hop Cac tuyen(9-1-06)" xfId="374"/>
    <cellStyle name="Dziesiętny_Invoices2001Slovakia_Book1_Tong hop Cac tuyen(9-1-06)" xfId="375"/>
    <cellStyle name="Dziesietny_Invoices2001Slovakia_Book1_ung truoc 2011 NSTW Thanh Hoa + Nge An gui Thu 12-5" xfId="376"/>
    <cellStyle name="Dziesiętny_Invoices2001Slovakia_Book1_ung truoc 2011 NSTW Thanh Hoa + Nge An gui Thu 12-5" xfId="377"/>
    <cellStyle name="Dziesietny_Invoices2001Slovakia_d-uong+TDT" xfId="378"/>
    <cellStyle name="Dziesiętny_Invoices2001Slovakia_Nhµ ®Ó xe" xfId="379"/>
    <cellStyle name="Dziesietny_Invoices2001Slovakia_Nha bao ve(28-7-05)" xfId="380"/>
    <cellStyle name="Dziesiętny_Invoices2001Slovakia_Nha bao ve(28-7-05)" xfId="381"/>
    <cellStyle name="Dziesietny_Invoices2001Slovakia_NHA de xe nguyen du" xfId="382"/>
    <cellStyle name="Dziesiętny_Invoices2001Slovakia_NHA de xe nguyen du" xfId="383"/>
    <cellStyle name="Dziesietny_Invoices2001Slovakia_Nhalamviec VTC(25-1-05)" xfId="384"/>
    <cellStyle name="Dziesiętny_Invoices2001Slovakia_Nhalamviec VTC(25-1-05)" xfId="385"/>
    <cellStyle name="Dziesietny_Invoices2001Slovakia_Nhu cau von ung truoc 2011 Tha h Hoa + Nge An gui TW" xfId="386"/>
    <cellStyle name="Dziesiętny_Invoices2001Slovakia_TDT KHANH HOA" xfId="387"/>
    <cellStyle name="Dziesietny_Invoices2001Slovakia_TDT KHANH HOA_Tong hop Cac tuyen(9-1-06)" xfId="388"/>
    <cellStyle name="Dziesiętny_Invoices2001Slovakia_TDT KHANH HOA_Tong hop Cac tuyen(9-1-06)" xfId="389"/>
    <cellStyle name="Dziesietny_Invoices2001Slovakia_TDT quangngai" xfId="390"/>
    <cellStyle name="Dziesiętny_Invoices2001Slovakia_TDT quangngai" xfId="391"/>
    <cellStyle name="Dziesietny_Invoices2001Slovakia_TMDT(10-5-06)" xfId="392"/>
    <cellStyle name="e" xfId="393"/>
    <cellStyle name="Enter Currency (0)" xfId="394"/>
    <cellStyle name="Enter Currency (2)" xfId="395"/>
    <cellStyle name="Enter Units (0)" xfId="396"/>
    <cellStyle name="Enter Units (1)" xfId="397"/>
    <cellStyle name="Enter Units (2)" xfId="398"/>
    <cellStyle name="Entered" xfId="399"/>
    <cellStyle name="Euro" xfId="400"/>
    <cellStyle name="Explanatory Text" xfId="401"/>
    <cellStyle name="f" xfId="402"/>
    <cellStyle name="Fixed" xfId="403"/>
    <cellStyle name="Followed Hyperlink" xfId="404"/>
    <cellStyle name="Ghi chú" xfId="405"/>
    <cellStyle name="gia" xfId="406"/>
    <cellStyle name="Good" xfId="407"/>
    <cellStyle name="Grey" xfId="408"/>
    <cellStyle name="Group" xfId="409"/>
    <cellStyle name="H" xfId="410"/>
    <cellStyle name="ha" xfId="411"/>
    <cellStyle name="Head 1" xfId="412"/>
    <cellStyle name="HEADER" xfId="413"/>
    <cellStyle name="Header1" xfId="414"/>
    <cellStyle name="Header2" xfId="415"/>
    <cellStyle name="Heading 1" xfId="416"/>
    <cellStyle name="Heading 2" xfId="417"/>
    <cellStyle name="Heading 3" xfId="418"/>
    <cellStyle name="Heading 4" xfId="419"/>
    <cellStyle name="HEADING1" xfId="420"/>
    <cellStyle name="HEADING2" xfId="421"/>
    <cellStyle name="HEADINGS" xfId="422"/>
    <cellStyle name="HEADINGSTOP" xfId="423"/>
    <cellStyle name="headoption" xfId="424"/>
    <cellStyle name="Hoa-Scholl" xfId="425"/>
    <cellStyle name="HUY" xfId="426"/>
    <cellStyle name="Hyperlink" xfId="427"/>
    <cellStyle name="i phÝ kh¸c_B¶ng 2" xfId="428"/>
    <cellStyle name="I.3" xfId="429"/>
    <cellStyle name="i·0" xfId="430"/>
    <cellStyle name="ï-¾È»ê_BiÓu TB" xfId="431"/>
    <cellStyle name="Input" xfId="432"/>
    <cellStyle name="Input [yellow]" xfId="433"/>
    <cellStyle name="k_TONG HOP KINH PHI" xfId="434"/>
    <cellStyle name="k_ÿÿÿÿÿ" xfId="435"/>
    <cellStyle name="k_ÿÿÿÿÿ_1" xfId="436"/>
    <cellStyle name="k_ÿÿÿÿÿ_2" xfId="437"/>
    <cellStyle name="kh¸c_Bang Chi tieu" xfId="438"/>
    <cellStyle name="khanh" xfId="439"/>
    <cellStyle name="khung" xfId="440"/>
    <cellStyle name="Kiểm tra Ô" xfId="441"/>
    <cellStyle name="Ledger 17 x 11 in" xfId="442"/>
    <cellStyle name="left" xfId="443"/>
    <cellStyle name="Link Currency (0)" xfId="444"/>
    <cellStyle name="Link Currency (2)" xfId="445"/>
    <cellStyle name="Link Units (0)" xfId="446"/>
    <cellStyle name="Link Units (1)" xfId="447"/>
    <cellStyle name="Link Units (2)" xfId="448"/>
    <cellStyle name="Linked Cell" xfId="449"/>
    <cellStyle name="MAU" xfId="450"/>
    <cellStyle name="Millares [0]_Well Timing" xfId="451"/>
    <cellStyle name="Millares_Well Timing" xfId="452"/>
    <cellStyle name="Milliers [0]_      " xfId="453"/>
    <cellStyle name="Milliers_      " xfId="454"/>
    <cellStyle name="Model" xfId="455"/>
    <cellStyle name="moi" xfId="456"/>
    <cellStyle name="Moneda [0]_Well Timing" xfId="457"/>
    <cellStyle name="Moneda_Well Timing" xfId="458"/>
    <cellStyle name="Monétaire [0]_      " xfId="459"/>
    <cellStyle name="Monétaire_      " xfId="460"/>
    <cellStyle name="n" xfId="461"/>
    <cellStyle name="Neutral" xfId="462"/>
    <cellStyle name="New Times Roman" xfId="463"/>
    <cellStyle name="nga" xfId="464"/>
    <cellStyle name="Nhấn1" xfId="465"/>
    <cellStyle name="Nhấn2" xfId="466"/>
    <cellStyle name="Nhấn3" xfId="467"/>
    <cellStyle name="Nhấn4" xfId="468"/>
    <cellStyle name="Nhấn5" xfId="469"/>
    <cellStyle name="Nhấn6" xfId="470"/>
    <cellStyle name="no dec" xfId="471"/>
    <cellStyle name="ÑONVÒ" xfId="472"/>
    <cellStyle name="Normal - Style1" xfId="473"/>
    <cellStyle name="Normal - 유형1" xfId="474"/>
    <cellStyle name="Normal 2" xfId="475"/>
    <cellStyle name="Normal 2 3" xfId="476"/>
    <cellStyle name="Normal 2_bieu mau ung 2011 NSNN - TPCP (7-6-2010)" xfId="477"/>
    <cellStyle name="Normal 3" xfId="478"/>
    <cellStyle name="Normal 3 2" xfId="479"/>
    <cellStyle name="Normal 3_Bieu tong hop nhu cau ung 2011 da chon loc -Mien nui" xfId="480"/>
    <cellStyle name="Normal 4" xfId="481"/>
    <cellStyle name="Normal 5" xfId="482"/>
    <cellStyle name="Normal_DUTOAN_VnTime1_ver2" xfId="483"/>
    <cellStyle name="Normal_Sheet1" xfId="484"/>
    <cellStyle name="Normal1" xfId="485"/>
    <cellStyle name="Normal8" xfId="486"/>
    <cellStyle name="Normalny_Cennik obowiazuje od 06-08-2001 r (1)" xfId="487"/>
    <cellStyle name="Note" xfId="488"/>
    <cellStyle name="NWM" xfId="489"/>
    <cellStyle name="Ô Được nối kết" xfId="490"/>
    <cellStyle name="Ò&#13;Normal_123569" xfId="491"/>
    <cellStyle name="Œ…‹æØ‚è [0.00]_laroux" xfId="492"/>
    <cellStyle name="Œ…‹æØ‚è_laroux" xfId="493"/>
    <cellStyle name="oft Excel]&#13;&#10;Comment=open=/f ‚ðw’è‚·‚é‚ÆAƒ†[ƒU[’è‹`ŠÖ”‚ðŠÖ”“\‚è•t‚¯‚Ìˆê——‚É“o˜^‚·‚é‚±‚Æ‚ª‚Å‚«‚Ü‚·B&#13;&#10;Maximized" xfId="494"/>
    <cellStyle name="oft Excel]&#13;&#10;Comment=open=/f ‚ðŽw’è‚·‚é‚ÆAƒ†[ƒU[’è‹`ŠÖ”‚ðŠÖ”“\‚è•t‚¯‚Ìˆê——‚É“o˜^‚·‚é‚±‚Æ‚ª‚Å‚«‚Ü‚·B&#13;&#10;Maximized" xfId="495"/>
    <cellStyle name="oft Excel]&#13;&#10;Comment=The open=/f lines load custom functions into the Paste Function list.&#13;&#10;Maximized=2&#13;&#10;Basics=1&#13;&#10;A" xfId="496"/>
    <cellStyle name="oft Excel]&#13;&#10;Comment=The open=/f lines load custom functions into the Paste Function list.&#13;&#10;Maximized=3&#13;&#10;Basics=1&#13;&#10;A" xfId="497"/>
    <cellStyle name="omma [0]_Mktg Prog" xfId="498"/>
    <cellStyle name="ormal_Sheet1_1" xfId="499"/>
    <cellStyle name="Output" xfId="500"/>
    <cellStyle name="p" xfId="501"/>
    <cellStyle name="Pattern" xfId="502"/>
    <cellStyle name="per.style" xfId="503"/>
    <cellStyle name="Percent" xfId="504"/>
    <cellStyle name="Percent [0]" xfId="505"/>
    <cellStyle name="Percent [00]" xfId="506"/>
    <cellStyle name="Percent [2]" xfId="507"/>
    <cellStyle name="PERCENTAGE" xfId="508"/>
    <cellStyle name="PrePop Currency (0)" xfId="509"/>
    <cellStyle name="PrePop Currency (2)" xfId="510"/>
    <cellStyle name="PrePop Units (0)" xfId="511"/>
    <cellStyle name="PrePop Units (1)" xfId="512"/>
    <cellStyle name="PrePop Units (2)" xfId="513"/>
    <cellStyle name="pricing" xfId="514"/>
    <cellStyle name="PSChar" xfId="515"/>
    <cellStyle name="PSHeading" xfId="516"/>
    <cellStyle name="regstoresfromspecstores" xfId="517"/>
    <cellStyle name="RevList" xfId="518"/>
    <cellStyle name="rlink_tiªn l­în_x001B_Hyperlink_TONG HOP KINH PHI" xfId="519"/>
    <cellStyle name="rmal_ADAdot" xfId="520"/>
    <cellStyle name="S—_x0008_" xfId="521"/>
    <cellStyle name="s]&#13;&#10;spooler=yes&#13;&#10;load=&#13;&#10;Beep=yes&#13;&#10;NullPort=None&#13;&#10;BorderWidth=3&#13;&#10;CursorBlinkRate=1200&#13;&#10;DoubleClickSpeed=452&#13;&#10;Programs=co" xfId="522"/>
    <cellStyle name="SAPBEXaggData" xfId="523"/>
    <cellStyle name="SAPBEXaggDataEmph" xfId="524"/>
    <cellStyle name="SAPBEXaggItem" xfId="525"/>
    <cellStyle name="SAPBEXchaText" xfId="526"/>
    <cellStyle name="SAPBEXexcBad7" xfId="527"/>
    <cellStyle name="SAPBEXexcBad8" xfId="528"/>
    <cellStyle name="SAPBEXexcBad9" xfId="529"/>
    <cellStyle name="SAPBEXexcCritical4" xfId="530"/>
    <cellStyle name="SAPBEXexcCritical5" xfId="531"/>
    <cellStyle name="SAPBEXexcCritical6" xfId="532"/>
    <cellStyle name="SAPBEXexcGood1" xfId="533"/>
    <cellStyle name="SAPBEXexcGood2" xfId="534"/>
    <cellStyle name="SAPBEXexcGood3" xfId="535"/>
    <cellStyle name="SAPBEXfilterDrill" xfId="536"/>
    <cellStyle name="SAPBEXfilterItem" xfId="537"/>
    <cellStyle name="SAPBEXfilterText" xfId="538"/>
    <cellStyle name="SAPBEXformats" xfId="539"/>
    <cellStyle name="SAPBEXheaderItem" xfId="540"/>
    <cellStyle name="SAPBEXheaderText" xfId="541"/>
    <cellStyle name="SAPBEXresData" xfId="542"/>
    <cellStyle name="SAPBEXresDataEmph" xfId="543"/>
    <cellStyle name="SAPBEXresItem" xfId="544"/>
    <cellStyle name="SAPBEXstdData" xfId="545"/>
    <cellStyle name="SAPBEXstdDataEmph" xfId="546"/>
    <cellStyle name="SAPBEXstdItem" xfId="547"/>
    <cellStyle name="SAPBEXtitle" xfId="548"/>
    <cellStyle name="SAPBEXundefined" xfId="549"/>
    <cellStyle name="serJet 1200 Series PCL 6" xfId="550"/>
    <cellStyle name="SHADEDSTORES" xfId="551"/>
    <cellStyle name="songuyen" xfId="552"/>
    <cellStyle name="specstores" xfId="553"/>
    <cellStyle name="Standard_AAbgleich" xfId="554"/>
    <cellStyle name="STTDG" xfId="555"/>
    <cellStyle name="Style 1" xfId="556"/>
    <cellStyle name="Style 10" xfId="557"/>
    <cellStyle name="Style 11" xfId="558"/>
    <cellStyle name="Style 12" xfId="559"/>
    <cellStyle name="Style 13" xfId="560"/>
    <cellStyle name="Style 14" xfId="561"/>
    <cellStyle name="Style 15" xfId="562"/>
    <cellStyle name="Style 16" xfId="563"/>
    <cellStyle name="Style 17" xfId="564"/>
    <cellStyle name="Style 18" xfId="565"/>
    <cellStyle name="Style 19" xfId="566"/>
    <cellStyle name="Style 2" xfId="567"/>
    <cellStyle name="Style 20" xfId="568"/>
    <cellStyle name="Style 21" xfId="569"/>
    <cellStyle name="Style 22" xfId="570"/>
    <cellStyle name="Style 23" xfId="571"/>
    <cellStyle name="Style 24" xfId="572"/>
    <cellStyle name="Style 25" xfId="573"/>
    <cellStyle name="Style 26" xfId="574"/>
    <cellStyle name="Style 27" xfId="575"/>
    <cellStyle name="Style 28" xfId="576"/>
    <cellStyle name="Style 29" xfId="577"/>
    <cellStyle name="Style 3" xfId="578"/>
    <cellStyle name="Style 4" xfId="579"/>
    <cellStyle name="Style 5" xfId="580"/>
    <cellStyle name="Style 6" xfId="581"/>
    <cellStyle name="Style 7" xfId="582"/>
    <cellStyle name="Style 8" xfId="583"/>
    <cellStyle name="Style 9" xfId="584"/>
    <cellStyle name="Style Date" xfId="585"/>
    <cellStyle name="style_1" xfId="586"/>
    <cellStyle name="subhead" xfId="587"/>
    <cellStyle name="Subtotal" xfId="588"/>
    <cellStyle name="T" xfId="589"/>
    <cellStyle name="T_bao cao" xfId="590"/>
    <cellStyle name="T_Bao cao so lieu kiem toan nam 2007 sua" xfId="591"/>
    <cellStyle name="T_BBTNG-06" xfId="592"/>
    <cellStyle name="T_BC CTMT-2008 Ttinh" xfId="593"/>
    <cellStyle name="T_Bieu mau danh muc du an thuoc CTMTQG nam 2008" xfId="594"/>
    <cellStyle name="T_Bieu tong hop nhu cau ung 2011 da chon loc -Mien nui" xfId="595"/>
    <cellStyle name="T_Book1" xfId="596"/>
    <cellStyle name="T_Book1_1" xfId="597"/>
    <cellStyle name="T_Book1_1_Bieu tong hop nhu cau ung 2011 da chon loc -Mien nui" xfId="598"/>
    <cellStyle name="T_Book1_1_CPK" xfId="599"/>
    <cellStyle name="T_Book1_1_Thiet bi" xfId="600"/>
    <cellStyle name="T_Book1_Bieu mau danh muc du an thuoc CTMTQG nam 2008" xfId="601"/>
    <cellStyle name="T_Book1_Bieu tong hop nhu cau ung 2011 da chon loc -Mien nui" xfId="602"/>
    <cellStyle name="T_Book1_CPK" xfId="603"/>
    <cellStyle name="T_Book1_Du an khoi cong moi nam 2010" xfId="604"/>
    <cellStyle name="T_Book1_Hang Tom goi9 9-07(Cau 12 sua)" xfId="605"/>
    <cellStyle name="T_Book1_Ket qua phan bo von nam 2008" xfId="606"/>
    <cellStyle name="T_Book1_KH XDCB_2008 lan 2 sua ngay 10-11" xfId="607"/>
    <cellStyle name="T_Book1_Khoi luong chinh Hang Tom" xfId="608"/>
    <cellStyle name="T_Book1_Nhu cau von ung truoc 2011 Tha h Hoa + Nge An gui TW" xfId="609"/>
    <cellStyle name="T_Book1_TH ung tren 70%-Ra soat phap ly-8-6 (dung de chuyen vao vu TH)" xfId="610"/>
    <cellStyle name="T_Book1_Thiet bi" xfId="611"/>
    <cellStyle name="T_Book1_ung truoc 2011 NSTW Thanh Hoa + Nge An gui Thu 12-5" xfId="612"/>
    <cellStyle name="T_Chuan bi dau tu nam 2008" xfId="613"/>
    <cellStyle name="T_Copy of Bao cao  XDCB 7 thang nam 2008_So KH&amp;DT SUA" xfId="614"/>
    <cellStyle name="T_CPK" xfId="615"/>
    <cellStyle name="T_CTMTQG 2008" xfId="616"/>
    <cellStyle name="T_CTMTQG 2008_Bieu mau danh muc du an thuoc CTMTQG nam 2008" xfId="617"/>
    <cellStyle name="T_CTMTQG 2008_Hi-Tong hop KQ phan bo KH nam 08- LD fong giao 15-11-08" xfId="618"/>
    <cellStyle name="T_CTMTQG 2008_Ket qua thuc hien nam 2008" xfId="619"/>
    <cellStyle name="T_CTMTQG 2008_KH XDCB_2008 lan 1" xfId="620"/>
    <cellStyle name="T_CTMTQG 2008_KH XDCB_2008 lan 1 sua ngay 27-10" xfId="621"/>
    <cellStyle name="T_CTMTQG 2008_KH XDCB_2008 lan 2 sua ngay 10-11" xfId="622"/>
    <cellStyle name="T_Du an khoi cong moi nam 2010" xfId="623"/>
    <cellStyle name="T_DU AN TKQH VA CHUAN BI DAU TU NAM 2007 sua ngay 9-11" xfId="624"/>
    <cellStyle name="T_DU AN TKQH VA CHUAN BI DAU TU NAM 2007 sua ngay 9-11_Bieu mau danh muc du an thuoc CTMTQG nam 2008" xfId="625"/>
    <cellStyle name="T_DU AN TKQH VA CHUAN BI DAU TU NAM 2007 sua ngay 9-11_Du an khoi cong moi nam 2010" xfId="626"/>
    <cellStyle name="T_DU AN TKQH VA CHUAN BI DAU TU NAM 2007 sua ngay 9-11_Ket qua phan bo von nam 2008" xfId="627"/>
    <cellStyle name="T_DU AN TKQH VA CHUAN BI DAU TU NAM 2007 sua ngay 9-11_KH XDCB_2008 lan 2 sua ngay 10-11" xfId="628"/>
    <cellStyle name="T_du toan dieu chinh  20-8-2006" xfId="629"/>
    <cellStyle name="T_Ke hoach KTXH  nam 2009_PKT thang 11 nam 2008" xfId="630"/>
    <cellStyle name="T_Ket qua dau thau" xfId="631"/>
    <cellStyle name="T_Ket qua phan bo von nam 2008" xfId="632"/>
    <cellStyle name="T_KH XDCB_2008 lan 2 sua ngay 10-11" xfId="633"/>
    <cellStyle name="T_Me_Tri_6_07" xfId="634"/>
    <cellStyle name="T_N2 thay dat (N1-1)" xfId="635"/>
    <cellStyle name="T_Phuong an can doi nam 2008" xfId="636"/>
    <cellStyle name="T_Seagame(BTL)" xfId="637"/>
    <cellStyle name="T_So GTVT" xfId="638"/>
    <cellStyle name="T_TDT + duong(8-5-07)" xfId="639"/>
    <cellStyle name="T_tham_tra_du_toan" xfId="640"/>
    <cellStyle name="T_Thiet bi" xfId="641"/>
    <cellStyle name="T_ÿÿÿÿÿ" xfId="642"/>
    <cellStyle name="Text Indent A" xfId="643"/>
    <cellStyle name="Text Indent B" xfId="644"/>
    <cellStyle name="Text Indent C" xfId="645"/>
    <cellStyle name="th" xfId="646"/>
    <cellStyle name="than" xfId="647"/>
    <cellStyle name="þ_x001D_ð¤_x000C_¯þ_x0014_&#13;¨þU_x0001_À_x0004_ _x0015__x000F__x0001__x0001_" xfId="648"/>
    <cellStyle name="þ_x001D_ð·_x000C_æþ'&#13;ßþU_x0001_Ø_x0005_ü_x0014__x0007__x0001__x0001_" xfId="649"/>
    <cellStyle name="þ_x001D_ðÇ%Uý—&amp;Hý9_x0008_Ÿ s&#10;_x0007__x0001__x0001_" xfId="650"/>
    <cellStyle name="þ_x001D_ðK_x000C_Fý_x001B_&#13;9ýU_x0001_Ð_x0008_¦)_x0007__x0001__x0001_" xfId="651"/>
    <cellStyle name="thuong-10" xfId="652"/>
    <cellStyle name="thuong-11" xfId="653"/>
    <cellStyle name="Thuyet minh" xfId="654"/>
    <cellStyle name="Tien1" xfId="655"/>
    <cellStyle name="Tiêu đề" xfId="656"/>
    <cellStyle name="Tieu_de_2" xfId="657"/>
    <cellStyle name="Times New Roman" xfId="658"/>
    <cellStyle name="Tính toán" xfId="659"/>
    <cellStyle name="tit1" xfId="660"/>
    <cellStyle name="tit2" xfId="661"/>
    <cellStyle name="tit3" xfId="662"/>
    <cellStyle name="tit4" xfId="663"/>
    <cellStyle name="Title" xfId="664"/>
    <cellStyle name="Tổng" xfId="665"/>
    <cellStyle name="Tongcong" xfId="666"/>
    <cellStyle name="Tốt" xfId="667"/>
    <cellStyle name="Total" xfId="668"/>
    <cellStyle name="trang" xfId="669"/>
    <cellStyle name="Trung tính" xfId="670"/>
    <cellStyle name="tt1" xfId="671"/>
    <cellStyle name="Tusental (0)_pldt" xfId="672"/>
    <cellStyle name="Tusental_pldt" xfId="673"/>
    <cellStyle name="ux_3_¼­¿ï-¾È»ê" xfId="674"/>
    <cellStyle name="Valuta (0)_pldt" xfId="675"/>
    <cellStyle name="Valuta_pldt" xfId="676"/>
    <cellStyle name="Văn bản Cảnh báo" xfId="677"/>
    <cellStyle name="Văn bản Giải thích" xfId="678"/>
    <cellStyle name="VANG1" xfId="679"/>
    <cellStyle name="viet" xfId="680"/>
    <cellStyle name="viet2" xfId="681"/>
    <cellStyle name="VN new romanNormal" xfId="682"/>
    <cellStyle name="Vn Time 13" xfId="683"/>
    <cellStyle name="Vn Time 14" xfId="684"/>
    <cellStyle name="VN time new roman" xfId="685"/>
    <cellStyle name="vnbo" xfId="686"/>
    <cellStyle name="vnhead1" xfId="687"/>
    <cellStyle name="vnhead2" xfId="688"/>
    <cellStyle name="vnhead3" xfId="689"/>
    <cellStyle name="vnhead4" xfId="690"/>
    <cellStyle name="vntxt1" xfId="691"/>
    <cellStyle name="vntxt2" xfId="692"/>
    <cellStyle name="W?hrung [0]_35ERI8T2gbIEMixb4v26icuOo" xfId="693"/>
    <cellStyle name="W?hrung_35ERI8T2gbIEMixb4v26icuOo" xfId="694"/>
    <cellStyle name="W_MARINE" xfId="695"/>
    <cellStyle name="Währung [0]_ALLE_ITEMS_280800_EV_NL" xfId="696"/>
    <cellStyle name="Währung_AKE_100N" xfId="697"/>
    <cellStyle name="Walutowy [0]_Invoices2001Slovakia" xfId="698"/>
    <cellStyle name="Walutowy_Invoices2001Slovakia" xfId="699"/>
    <cellStyle name="Warning Text" xfId="700"/>
    <cellStyle name="wrap" xfId="701"/>
    <cellStyle name="Wไhrung [0]_35ERI8T2gbIEMixb4v26icuOo" xfId="702"/>
    <cellStyle name="Wไhrung_35ERI8T2gbIEMixb4v26icuOo" xfId="703"/>
    <cellStyle name="Xấu" xfId="704"/>
    <cellStyle name="xuan" xfId="705"/>
    <cellStyle name="y" xfId="706"/>
    <cellStyle name="Ý kh¸c_B¶ng 1 (2)" xfId="707"/>
    <cellStyle name="똿뗦먛귟 [0.00]_PRODUCT DETAIL Q1" xfId="708"/>
    <cellStyle name="똿뗦먛귟_PRODUCT DETAIL Q1" xfId="709"/>
    <cellStyle name="믅됞 [0.00]_PRODUCT DETAIL Q1" xfId="710"/>
    <cellStyle name="믅됞_PRODUCT DETAIL Q1" xfId="711"/>
    <cellStyle name="백분율_††††† " xfId="712"/>
    <cellStyle name="뷭?_BOOKSHIP" xfId="713"/>
    <cellStyle name="안건회계법인" xfId="714"/>
    <cellStyle name="一般_00Q3902REV.1" xfId="715"/>
    <cellStyle name="千分位[0]_00Q3902REV.1" xfId="716"/>
    <cellStyle name="千分位_00Q3902REV.1" xfId="717"/>
    <cellStyle name="콤마 [ - 유형1" xfId="718"/>
    <cellStyle name="콤마 [ - 유형2" xfId="719"/>
    <cellStyle name="콤마 [ - 유형3" xfId="720"/>
    <cellStyle name="콤마 [ - 유형4" xfId="721"/>
    <cellStyle name="콤마 [ - 유형5" xfId="722"/>
    <cellStyle name="콤마 [ - 유형6" xfId="723"/>
    <cellStyle name="콤마 [ - 유형7" xfId="724"/>
    <cellStyle name="콤마 [ - 유형8" xfId="725"/>
    <cellStyle name="콤마 [0]_ 비목별 월별기술 " xfId="726"/>
    <cellStyle name="콤마_ 비목별 월별기술 " xfId="727"/>
    <cellStyle name="통화 [0]_††††† " xfId="728"/>
    <cellStyle name="통화_††††† " xfId="729"/>
    <cellStyle name="표준_ 97년 경영분석(안)" xfId="730"/>
    <cellStyle name="표줠_Sheet1_1_총괄표 (수출입) (2)" xfId="731"/>
    <cellStyle name="桁区切り [0.00]_BE-BQ" xfId="732"/>
    <cellStyle name="桁区切り_BE-BQ" xfId="733"/>
    <cellStyle name="標準_(A1)BOQ " xfId="734"/>
    <cellStyle name="貨幣 [0]_00Q3902REV.1" xfId="735"/>
    <cellStyle name="貨幣[0]_BRE" xfId="736"/>
    <cellStyle name="貨幣_00Q3902REV.1" xfId="737"/>
    <cellStyle name="通貨 [0.00]_BE-BQ" xfId="738"/>
    <cellStyle name="通貨_BE-BQ" xfId="739"/>
    <cellStyle name=" [0.00]_ Att. 1- Cover" xfId="740"/>
    <cellStyle name="_ Att. 1- Cover" xfId="741"/>
    <cellStyle name="?_ Att. 1- Cover" xfId="7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5</xdr:row>
      <xdr:rowOff>0</xdr:rowOff>
    </xdr:from>
    <xdr:to>
      <xdr:col>1</xdr:col>
      <xdr:colOff>1714500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47725" y="1000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1162050</xdr:colOff>
      <xdr:row>5</xdr:row>
      <xdr:rowOff>0</xdr:rowOff>
    </xdr:from>
    <xdr:to>
      <xdr:col>6</xdr:col>
      <xdr:colOff>371475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9550" y="10001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C12" sqref="C12"/>
    </sheetView>
  </sheetViews>
  <sheetFormatPr defaultColWidth="8.796875" defaultRowHeight="15"/>
  <sheetData>
    <row r="1" spans="1:7" ht="15.75">
      <c r="A1" s="59" t="s">
        <v>310</v>
      </c>
      <c r="B1" s="59"/>
      <c r="C1" s="59"/>
      <c r="D1" s="59"/>
      <c r="E1" s="59"/>
      <c r="F1" s="59"/>
      <c r="G1" s="59"/>
    </row>
    <row r="2" spans="1:7" ht="15.75">
      <c r="A2" s="59" t="s">
        <v>311</v>
      </c>
      <c r="B2" s="59"/>
      <c r="C2" s="59"/>
      <c r="D2" s="59"/>
      <c r="E2" s="59"/>
      <c r="F2" s="59"/>
      <c r="G2" s="59"/>
    </row>
    <row r="3" spans="1:7" ht="15.75">
      <c r="A3" s="59" t="s">
        <v>305</v>
      </c>
      <c r="B3" s="59"/>
      <c r="C3" s="59"/>
      <c r="D3" s="59"/>
      <c r="E3" s="59"/>
      <c r="F3" s="59"/>
      <c r="G3" s="59"/>
    </row>
    <row r="4" spans="1:7" ht="15.75">
      <c r="A4" s="59" t="s">
        <v>306</v>
      </c>
      <c r="B4" s="59"/>
      <c r="C4" s="59"/>
      <c r="D4" s="59"/>
      <c r="E4" s="59"/>
      <c r="F4" s="59"/>
      <c r="G4" s="59"/>
    </row>
    <row r="5" spans="1:7" ht="15.75">
      <c r="A5" s="59" t="s">
        <v>307</v>
      </c>
      <c r="B5" s="59"/>
      <c r="C5" s="59"/>
      <c r="D5" s="59"/>
      <c r="E5" s="59"/>
      <c r="F5" s="59"/>
      <c r="G5" s="59"/>
    </row>
    <row r="6" spans="1:7" ht="15.75">
      <c r="A6" s="89" t="s">
        <v>312</v>
      </c>
      <c r="B6" s="89"/>
      <c r="C6" s="89"/>
      <c r="D6" s="89"/>
      <c r="E6" s="89"/>
      <c r="F6" s="89"/>
      <c r="G6" s="89"/>
    </row>
    <row r="7" spans="1:7" ht="51">
      <c r="A7" s="90" t="s">
        <v>44</v>
      </c>
      <c r="B7" s="90" t="s">
        <v>313</v>
      </c>
      <c r="C7" s="90" t="s">
        <v>314</v>
      </c>
      <c r="D7" s="91" t="s">
        <v>315</v>
      </c>
      <c r="E7" s="91" t="s">
        <v>316</v>
      </c>
      <c r="F7" s="91" t="s">
        <v>317</v>
      </c>
      <c r="G7" s="91" t="s">
        <v>318</v>
      </c>
    </row>
    <row r="8" spans="1:7" ht="15">
      <c r="A8" s="92" t="s">
        <v>121</v>
      </c>
      <c r="B8" s="93" t="s">
        <v>319</v>
      </c>
      <c r="C8" s="92"/>
      <c r="D8" s="92"/>
      <c r="E8" s="94"/>
      <c r="F8" s="93"/>
      <c r="G8" s="95"/>
    </row>
    <row r="9" spans="1:7" ht="15">
      <c r="A9" s="96">
        <v>1</v>
      </c>
      <c r="B9" s="97" t="s">
        <v>320</v>
      </c>
      <c r="C9" s="96" t="s">
        <v>226</v>
      </c>
      <c r="D9" s="98" t="s">
        <v>321</v>
      </c>
      <c r="E9" s="99"/>
      <c r="F9" s="100">
        <v>220000</v>
      </c>
      <c r="G9" s="101" t="s">
        <v>322</v>
      </c>
    </row>
    <row r="10" spans="1:7" ht="15">
      <c r="A10" s="96">
        <v>2</v>
      </c>
      <c r="B10" s="97" t="s">
        <v>323</v>
      </c>
      <c r="C10" s="96" t="s">
        <v>226</v>
      </c>
      <c r="D10" s="98" t="s">
        <v>324</v>
      </c>
      <c r="E10" s="102"/>
      <c r="F10" s="100">
        <v>187000</v>
      </c>
      <c r="G10" s="101"/>
    </row>
    <row r="11" spans="1:7" ht="15">
      <c r="A11" s="96">
        <v>3</v>
      </c>
      <c r="B11" s="97" t="s">
        <v>325</v>
      </c>
      <c r="C11" s="96" t="s">
        <v>226</v>
      </c>
      <c r="D11" s="103" t="s">
        <v>326</v>
      </c>
      <c r="E11" s="104"/>
      <c r="F11" s="100">
        <v>187000</v>
      </c>
      <c r="G11" s="101"/>
    </row>
    <row r="12" spans="1:7" ht="15">
      <c r="A12" s="105" t="s">
        <v>211</v>
      </c>
      <c r="B12" s="106" t="s">
        <v>122</v>
      </c>
      <c r="C12" s="105"/>
      <c r="D12" s="105"/>
      <c r="E12" s="107"/>
      <c r="F12" s="106"/>
      <c r="G12" s="98"/>
    </row>
    <row r="13" spans="1:7" ht="15">
      <c r="A13" s="96">
        <v>1</v>
      </c>
      <c r="B13" s="97" t="s">
        <v>46</v>
      </c>
      <c r="C13" s="96" t="s">
        <v>226</v>
      </c>
      <c r="D13" s="96"/>
      <c r="E13" s="107"/>
      <c r="F13" s="100">
        <v>125000</v>
      </c>
      <c r="G13" s="101" t="s">
        <v>327</v>
      </c>
    </row>
    <row r="14" spans="1:7" ht="15">
      <c r="A14" s="96">
        <v>2</v>
      </c>
      <c r="B14" s="97" t="s">
        <v>47</v>
      </c>
      <c r="C14" s="96" t="s">
        <v>226</v>
      </c>
      <c r="D14" s="96" t="s">
        <v>48</v>
      </c>
      <c r="E14" s="107"/>
      <c r="F14" s="100">
        <v>170000</v>
      </c>
      <c r="G14" s="101"/>
    </row>
    <row r="15" spans="1:7" ht="15">
      <c r="A15" s="96">
        <v>3</v>
      </c>
      <c r="B15" s="97" t="s">
        <v>47</v>
      </c>
      <c r="C15" s="96" t="s">
        <v>226</v>
      </c>
      <c r="D15" s="96" t="s">
        <v>49</v>
      </c>
      <c r="E15" s="107"/>
      <c r="F15" s="100">
        <v>200000</v>
      </c>
      <c r="G15" s="101"/>
    </row>
    <row r="16" spans="1:7" ht="15">
      <c r="A16" s="96">
        <v>4</v>
      </c>
      <c r="B16" s="97" t="s">
        <v>47</v>
      </c>
      <c r="C16" s="96" t="s">
        <v>226</v>
      </c>
      <c r="D16" s="96" t="s">
        <v>50</v>
      </c>
      <c r="E16" s="107"/>
      <c r="F16" s="100">
        <v>190000</v>
      </c>
      <c r="G16" s="101"/>
    </row>
    <row r="17" spans="1:7" ht="15">
      <c r="A17" s="96">
        <v>5</v>
      </c>
      <c r="B17" s="97" t="s">
        <v>47</v>
      </c>
      <c r="C17" s="96" t="s">
        <v>226</v>
      </c>
      <c r="D17" s="96" t="s">
        <v>45</v>
      </c>
      <c r="E17" s="107"/>
      <c r="F17" s="100">
        <v>140000</v>
      </c>
      <c r="G17" s="101"/>
    </row>
    <row r="18" spans="1:7" ht="15">
      <c r="A18" s="105" t="s">
        <v>220</v>
      </c>
      <c r="B18" s="106" t="s">
        <v>328</v>
      </c>
      <c r="C18" s="105"/>
      <c r="D18" s="105"/>
      <c r="E18" s="107"/>
      <c r="F18" s="106"/>
      <c r="G18" s="98"/>
    </row>
    <row r="19" spans="1:7" ht="89.25">
      <c r="A19" s="96">
        <v>1</v>
      </c>
      <c r="B19" s="97" t="s">
        <v>124</v>
      </c>
      <c r="C19" s="96" t="s">
        <v>125</v>
      </c>
      <c r="D19" s="108" t="s">
        <v>329</v>
      </c>
      <c r="E19" s="107"/>
      <c r="F19" s="109">
        <v>1200</v>
      </c>
      <c r="G19" s="108" t="s">
        <v>330</v>
      </c>
    </row>
    <row r="20" spans="1:7" ht="89.25">
      <c r="A20" s="110">
        <v>2</v>
      </c>
      <c r="B20" s="111" t="s">
        <v>124</v>
      </c>
      <c r="C20" s="110" t="s">
        <v>125</v>
      </c>
      <c r="D20" s="112" t="s">
        <v>329</v>
      </c>
      <c r="E20" s="113"/>
      <c r="F20" s="109">
        <v>1200</v>
      </c>
      <c r="G20" s="112" t="s">
        <v>331</v>
      </c>
    </row>
    <row r="21" spans="1:7" ht="15">
      <c r="A21" s="105" t="s">
        <v>127</v>
      </c>
      <c r="B21" s="106" t="s">
        <v>146</v>
      </c>
      <c r="C21" s="105"/>
      <c r="D21" s="105"/>
      <c r="E21" s="107"/>
      <c r="F21" s="106"/>
      <c r="G21" s="98"/>
    </row>
    <row r="22" spans="1:7" ht="15">
      <c r="A22" s="96">
        <v>1</v>
      </c>
      <c r="B22" s="107" t="s">
        <v>202</v>
      </c>
      <c r="C22" s="96" t="s">
        <v>226</v>
      </c>
      <c r="D22" s="96"/>
      <c r="E22" s="107"/>
      <c r="F22" s="100">
        <v>4000000</v>
      </c>
      <c r="G22" s="114" t="s">
        <v>332</v>
      </c>
    </row>
    <row r="23" spans="1:7" ht="63.75">
      <c r="A23" s="96">
        <v>2</v>
      </c>
      <c r="B23" s="107" t="s">
        <v>333</v>
      </c>
      <c r="C23" s="96" t="s">
        <v>226</v>
      </c>
      <c r="D23" s="108" t="s">
        <v>334</v>
      </c>
      <c r="E23" s="107"/>
      <c r="F23" s="100">
        <v>2500000</v>
      </c>
      <c r="G23" s="114"/>
    </row>
    <row r="24" spans="1:7" ht="15">
      <c r="A24" s="96">
        <v>3</v>
      </c>
      <c r="B24" s="107" t="s">
        <v>335</v>
      </c>
      <c r="C24" s="96" t="s">
        <v>53</v>
      </c>
      <c r="D24" s="108" t="s">
        <v>336</v>
      </c>
      <c r="E24" s="107"/>
      <c r="F24" s="100"/>
      <c r="G24" s="114"/>
    </row>
    <row r="25" spans="1:7" ht="15">
      <c r="A25" s="96">
        <v>4</v>
      </c>
      <c r="B25" s="107" t="s">
        <v>337</v>
      </c>
      <c r="C25" s="96" t="s">
        <v>226</v>
      </c>
      <c r="D25" s="115"/>
      <c r="E25" s="107"/>
      <c r="F25" s="97"/>
      <c r="G25" s="114"/>
    </row>
    <row r="26" spans="1:7" ht="15">
      <c r="A26" s="96" t="s">
        <v>338</v>
      </c>
      <c r="B26" s="116" t="s">
        <v>147</v>
      </c>
      <c r="C26" s="96" t="s">
        <v>58</v>
      </c>
      <c r="D26" s="101" t="s">
        <v>339</v>
      </c>
      <c r="E26" s="107"/>
      <c r="F26" s="100">
        <v>160000</v>
      </c>
      <c r="G26" s="114"/>
    </row>
    <row r="27" spans="1:7" ht="15">
      <c r="A27" s="96" t="s">
        <v>340</v>
      </c>
      <c r="B27" s="116" t="s">
        <v>148</v>
      </c>
      <c r="C27" s="96" t="s">
        <v>58</v>
      </c>
      <c r="D27" s="101"/>
      <c r="E27" s="107"/>
      <c r="F27" s="100">
        <v>320000</v>
      </c>
      <c r="G27" s="114"/>
    </row>
    <row r="28" spans="1:7" ht="15">
      <c r="A28" s="96" t="s">
        <v>341</v>
      </c>
      <c r="B28" s="107" t="s">
        <v>342</v>
      </c>
      <c r="C28" s="96" t="s">
        <v>53</v>
      </c>
      <c r="D28" s="101" t="s">
        <v>339</v>
      </c>
      <c r="E28" s="107"/>
      <c r="F28" s="100">
        <v>600000</v>
      </c>
      <c r="G28" s="114"/>
    </row>
    <row r="29" spans="1:7" ht="15">
      <c r="A29" s="96"/>
      <c r="B29" s="107" t="s">
        <v>343</v>
      </c>
      <c r="C29" s="96" t="s">
        <v>53</v>
      </c>
      <c r="D29" s="101"/>
      <c r="E29" s="107"/>
      <c r="F29" s="100">
        <v>600000</v>
      </c>
      <c r="G29" s="114"/>
    </row>
    <row r="30" spans="1:7" ht="15">
      <c r="A30" s="96"/>
      <c r="B30" s="107" t="s">
        <v>344</v>
      </c>
      <c r="C30" s="96" t="s">
        <v>53</v>
      </c>
      <c r="D30" s="101"/>
      <c r="E30" s="107"/>
      <c r="F30" s="100"/>
      <c r="G30" s="114"/>
    </row>
    <row r="31" spans="1:7" ht="15">
      <c r="A31" s="96">
        <v>5</v>
      </c>
      <c r="B31" s="107" t="s">
        <v>345</v>
      </c>
      <c r="C31" s="96" t="s">
        <v>58</v>
      </c>
      <c r="D31" s="108" t="s">
        <v>346</v>
      </c>
      <c r="E31" s="107"/>
      <c r="F31" s="100">
        <v>7000</v>
      </c>
      <c r="G31" s="117"/>
    </row>
    <row r="32" spans="1:7" ht="15">
      <c r="A32" s="105" t="s">
        <v>143</v>
      </c>
      <c r="B32" s="106" t="s">
        <v>347</v>
      </c>
      <c r="C32" s="105"/>
      <c r="D32" s="105"/>
      <c r="E32" s="107"/>
      <c r="F32" s="106"/>
      <c r="G32" s="118" t="s">
        <v>348</v>
      </c>
    </row>
    <row r="33" spans="1:7" ht="15">
      <c r="A33" s="96">
        <v>1</v>
      </c>
      <c r="B33" s="97" t="s">
        <v>349</v>
      </c>
      <c r="C33" s="96" t="s">
        <v>159</v>
      </c>
      <c r="D33" s="96" t="s">
        <v>350</v>
      </c>
      <c r="E33" s="107"/>
      <c r="F33" s="100">
        <v>28000</v>
      </c>
      <c r="G33" s="119"/>
    </row>
    <row r="34" spans="1:7" ht="15">
      <c r="A34" s="96">
        <v>2</v>
      </c>
      <c r="B34" s="97" t="s">
        <v>351</v>
      </c>
      <c r="C34" s="96" t="s">
        <v>159</v>
      </c>
      <c r="D34" s="96" t="s">
        <v>350</v>
      </c>
      <c r="E34" s="107"/>
      <c r="F34" s="100">
        <v>27000</v>
      </c>
      <c r="G34" s="119"/>
    </row>
    <row r="35" spans="1:7" ht="15">
      <c r="A35" s="110">
        <v>3</v>
      </c>
      <c r="B35" s="111" t="s">
        <v>352</v>
      </c>
      <c r="C35" s="110" t="s">
        <v>79</v>
      </c>
      <c r="D35" s="110" t="s">
        <v>353</v>
      </c>
      <c r="E35" s="112" t="s">
        <v>354</v>
      </c>
      <c r="F35" s="109">
        <v>28000</v>
      </c>
      <c r="G35" s="120"/>
    </row>
    <row r="36" spans="1:7" ht="15">
      <c r="A36" s="96">
        <v>4</v>
      </c>
      <c r="B36" s="97" t="s">
        <v>355</v>
      </c>
      <c r="C36" s="96"/>
      <c r="D36" s="96"/>
      <c r="E36" s="115"/>
      <c r="F36" s="97"/>
      <c r="G36" s="121"/>
    </row>
    <row r="37" spans="1:7" ht="15">
      <c r="A37" s="96"/>
      <c r="B37" s="97"/>
      <c r="C37" s="96" t="s">
        <v>159</v>
      </c>
      <c r="D37" s="96" t="s">
        <v>356</v>
      </c>
      <c r="E37" s="101" t="s">
        <v>354</v>
      </c>
      <c r="F37" s="109">
        <v>15500</v>
      </c>
      <c r="G37" s="122" t="s">
        <v>327</v>
      </c>
    </row>
    <row r="38" spans="1:7" ht="15">
      <c r="A38" s="96"/>
      <c r="B38" s="97"/>
      <c r="C38" s="96" t="s">
        <v>357</v>
      </c>
      <c r="D38" s="96" t="s">
        <v>358</v>
      </c>
      <c r="E38" s="101"/>
      <c r="F38" s="109">
        <v>108000</v>
      </c>
      <c r="G38" s="122"/>
    </row>
    <row r="39" spans="1:7" ht="15">
      <c r="A39" s="96"/>
      <c r="B39" s="97" t="s">
        <v>359</v>
      </c>
      <c r="C39" s="96" t="s">
        <v>159</v>
      </c>
      <c r="D39" s="96" t="s">
        <v>360</v>
      </c>
      <c r="E39" s="108" t="s">
        <v>131</v>
      </c>
      <c r="F39" s="109">
        <v>15000</v>
      </c>
      <c r="G39" s="122"/>
    </row>
    <row r="40" spans="1:7" ht="15">
      <c r="A40" s="96">
        <v>5</v>
      </c>
      <c r="B40" s="97" t="s">
        <v>361</v>
      </c>
      <c r="C40" s="96" t="s">
        <v>79</v>
      </c>
      <c r="D40" s="96" t="s">
        <v>353</v>
      </c>
      <c r="E40" s="108"/>
      <c r="F40" s="100">
        <v>28000</v>
      </c>
      <c r="G40" s="101" t="s">
        <v>348</v>
      </c>
    </row>
    <row r="41" spans="1:7" ht="15">
      <c r="A41" s="96">
        <v>6</v>
      </c>
      <c r="B41" s="97" t="s">
        <v>362</v>
      </c>
      <c r="C41" s="96" t="s">
        <v>79</v>
      </c>
      <c r="D41" s="96" t="s">
        <v>353</v>
      </c>
      <c r="E41" s="108" t="s">
        <v>363</v>
      </c>
      <c r="F41" s="100">
        <v>25000</v>
      </c>
      <c r="G41" s="101"/>
    </row>
    <row r="42" spans="1:7" ht="15">
      <c r="A42" s="105" t="s">
        <v>145</v>
      </c>
      <c r="B42" s="106" t="s">
        <v>364</v>
      </c>
      <c r="C42" s="105"/>
      <c r="D42" s="105"/>
      <c r="E42" s="107"/>
      <c r="F42" s="106"/>
      <c r="G42" s="123"/>
    </row>
    <row r="43" spans="1:7" ht="15">
      <c r="A43" s="96">
        <v>1</v>
      </c>
      <c r="B43" s="97" t="s">
        <v>364</v>
      </c>
      <c r="C43" s="101" t="s">
        <v>365</v>
      </c>
      <c r="D43" s="96" t="s">
        <v>366</v>
      </c>
      <c r="E43" s="99" t="s">
        <v>367</v>
      </c>
      <c r="F43" s="124">
        <v>75000</v>
      </c>
      <c r="G43" s="125" t="s">
        <v>327</v>
      </c>
    </row>
    <row r="44" spans="1:7" ht="15">
      <c r="A44" s="126">
        <v>2</v>
      </c>
      <c r="B44" s="127" t="s">
        <v>364</v>
      </c>
      <c r="C44" s="128"/>
      <c r="D44" s="126" t="s">
        <v>368</v>
      </c>
      <c r="E44" s="129"/>
      <c r="F44" s="130">
        <v>75000</v>
      </c>
      <c r="G44" s="131"/>
    </row>
    <row r="45" spans="1:7" ht="15">
      <c r="A45" s="132">
        <v>3</v>
      </c>
      <c r="B45" s="133" t="s">
        <v>369</v>
      </c>
      <c r="C45" s="134" t="s">
        <v>370</v>
      </c>
      <c r="D45" s="132" t="s">
        <v>371</v>
      </c>
      <c r="E45" s="135" t="s">
        <v>367</v>
      </c>
      <c r="F45" s="136">
        <v>100000</v>
      </c>
      <c r="G45" s="137" t="s">
        <v>327</v>
      </c>
    </row>
    <row r="46" spans="1:7" ht="15">
      <c r="A46" s="96">
        <v>4</v>
      </c>
      <c r="B46" s="138"/>
      <c r="C46" s="102"/>
      <c r="D46" s="96" t="s">
        <v>372</v>
      </c>
      <c r="E46" s="139"/>
      <c r="F46" s="124">
        <v>110000</v>
      </c>
      <c r="G46" s="140"/>
    </row>
    <row r="47" spans="1:7" ht="15">
      <c r="A47" s="96">
        <v>6</v>
      </c>
      <c r="B47" s="138" t="s">
        <v>373</v>
      </c>
      <c r="C47" s="141" t="s">
        <v>370</v>
      </c>
      <c r="D47" s="96" t="s">
        <v>374</v>
      </c>
      <c r="E47" s="139"/>
      <c r="F47" s="124">
        <v>75000</v>
      </c>
      <c r="G47" s="140"/>
    </row>
    <row r="48" spans="1:7" ht="15">
      <c r="A48" s="96">
        <v>7</v>
      </c>
      <c r="B48" s="142"/>
      <c r="C48" s="104"/>
      <c r="D48" s="96" t="s">
        <v>375</v>
      </c>
      <c r="E48" s="143"/>
      <c r="F48" s="124">
        <v>75000</v>
      </c>
      <c r="G48" s="144"/>
    </row>
    <row r="49" spans="1:7" ht="15">
      <c r="A49" s="105" t="s">
        <v>154</v>
      </c>
      <c r="B49" s="106" t="s">
        <v>376</v>
      </c>
      <c r="C49" s="105"/>
      <c r="D49" s="105"/>
      <c r="E49" s="107"/>
      <c r="F49" s="145"/>
      <c r="G49" s="123"/>
    </row>
    <row r="50" spans="1:7" ht="15">
      <c r="A50" s="96"/>
      <c r="B50" s="141" t="s">
        <v>377</v>
      </c>
      <c r="C50" s="141" t="s">
        <v>378</v>
      </c>
      <c r="D50" s="96" t="s">
        <v>379</v>
      </c>
      <c r="E50" s="108"/>
      <c r="F50" s="124">
        <v>37000</v>
      </c>
      <c r="G50" s="99" t="s">
        <v>380</v>
      </c>
    </row>
    <row r="51" spans="1:7" ht="15">
      <c r="A51" s="96"/>
      <c r="B51" s="102"/>
      <c r="C51" s="102"/>
      <c r="D51" s="96" t="s">
        <v>381</v>
      </c>
      <c r="E51" s="108"/>
      <c r="F51" s="124">
        <v>28000</v>
      </c>
      <c r="G51" s="139"/>
    </row>
    <row r="52" spans="1:7" ht="15">
      <c r="A52" s="96"/>
      <c r="B52" s="102"/>
      <c r="C52" s="102"/>
      <c r="D52" s="96" t="s">
        <v>382</v>
      </c>
      <c r="E52" s="108"/>
      <c r="F52" s="124">
        <v>24000</v>
      </c>
      <c r="G52" s="139"/>
    </row>
    <row r="53" spans="1:7" ht="15">
      <c r="A53" s="96"/>
      <c r="B53" s="102"/>
      <c r="C53" s="102"/>
      <c r="D53" s="96" t="s">
        <v>383</v>
      </c>
      <c r="E53" s="108"/>
      <c r="F53" s="124">
        <v>9000</v>
      </c>
      <c r="G53" s="139"/>
    </row>
    <row r="54" spans="1:7" ht="15">
      <c r="A54" s="96"/>
      <c r="B54" s="102"/>
      <c r="C54" s="102"/>
      <c r="D54" s="96" t="s">
        <v>384</v>
      </c>
      <c r="E54" s="108"/>
      <c r="F54" s="124">
        <v>7000</v>
      </c>
      <c r="G54" s="139"/>
    </row>
    <row r="55" spans="1:7" ht="15">
      <c r="A55" s="96"/>
      <c r="B55" s="102"/>
      <c r="C55" s="102"/>
      <c r="D55" s="96" t="s">
        <v>385</v>
      </c>
      <c r="E55" s="108"/>
      <c r="F55" s="124">
        <v>5000</v>
      </c>
      <c r="G55" s="139"/>
    </row>
    <row r="56" spans="1:7" ht="15">
      <c r="A56" s="96"/>
      <c r="B56" s="102"/>
      <c r="C56" s="102"/>
      <c r="D56" s="96" t="s">
        <v>386</v>
      </c>
      <c r="E56" s="108"/>
      <c r="F56" s="124">
        <v>4000</v>
      </c>
      <c r="G56" s="139"/>
    </row>
    <row r="57" spans="1:7" ht="15">
      <c r="A57" s="96"/>
      <c r="B57" s="102"/>
      <c r="C57" s="102"/>
      <c r="D57" s="96" t="s">
        <v>387</v>
      </c>
      <c r="E57" s="108"/>
      <c r="F57" s="124">
        <v>3000</v>
      </c>
      <c r="G57" s="139"/>
    </row>
    <row r="58" spans="1:7" ht="15">
      <c r="A58" s="96"/>
      <c r="B58" s="104"/>
      <c r="C58" s="104"/>
      <c r="D58" s="96" t="s">
        <v>388</v>
      </c>
      <c r="E58" s="108"/>
      <c r="F58" s="124">
        <v>12000</v>
      </c>
      <c r="G58" s="139"/>
    </row>
    <row r="59" spans="1:7" ht="15">
      <c r="A59" s="96"/>
      <c r="B59" s="141" t="s">
        <v>389</v>
      </c>
      <c r="C59" s="141" t="s">
        <v>58</v>
      </c>
      <c r="D59" s="96" t="s">
        <v>379</v>
      </c>
      <c r="E59" s="108"/>
      <c r="F59" s="124">
        <v>55000</v>
      </c>
      <c r="G59" s="139"/>
    </row>
    <row r="60" spans="1:7" ht="15">
      <c r="A60" s="96"/>
      <c r="B60" s="102"/>
      <c r="C60" s="102"/>
      <c r="D60" s="96" t="s">
        <v>381</v>
      </c>
      <c r="E60" s="108"/>
      <c r="F60" s="124">
        <v>38000</v>
      </c>
      <c r="G60" s="139"/>
    </row>
    <row r="61" spans="1:7" ht="15">
      <c r="A61" s="96"/>
      <c r="B61" s="102"/>
      <c r="C61" s="102"/>
      <c r="D61" s="96" t="s">
        <v>390</v>
      </c>
      <c r="E61" s="108"/>
      <c r="F61" s="124">
        <v>30000</v>
      </c>
      <c r="G61" s="139"/>
    </row>
    <row r="62" spans="1:7" ht="15">
      <c r="A62" s="96"/>
      <c r="B62" s="102"/>
      <c r="C62" s="102"/>
      <c r="D62" s="96" t="s">
        <v>385</v>
      </c>
      <c r="E62" s="108"/>
      <c r="F62" s="124">
        <v>11000</v>
      </c>
      <c r="G62" s="139"/>
    </row>
    <row r="63" spans="1:7" ht="15">
      <c r="A63" s="96"/>
      <c r="B63" s="102"/>
      <c r="C63" s="102"/>
      <c r="D63" s="96" t="s">
        <v>386</v>
      </c>
      <c r="E63" s="108"/>
      <c r="F63" s="124">
        <v>10000</v>
      </c>
      <c r="G63" s="139"/>
    </row>
    <row r="64" spans="1:7" ht="15">
      <c r="A64" s="96"/>
      <c r="B64" s="104"/>
      <c r="C64" s="104"/>
      <c r="D64" s="96" t="s">
        <v>387</v>
      </c>
      <c r="E64" s="108"/>
      <c r="F64" s="124">
        <v>7000</v>
      </c>
      <c r="G64" s="143"/>
    </row>
    <row r="65" spans="1:7" ht="15">
      <c r="A65" s="105" t="s">
        <v>155</v>
      </c>
      <c r="B65" s="106" t="s">
        <v>54</v>
      </c>
      <c r="C65" s="105"/>
      <c r="D65" s="105"/>
      <c r="E65" s="107"/>
      <c r="F65" s="145"/>
      <c r="G65" s="123"/>
    </row>
    <row r="66" spans="1:7" ht="25.5">
      <c r="A66" s="141">
        <v>1</v>
      </c>
      <c r="B66" s="146" t="s">
        <v>54</v>
      </c>
      <c r="C66" s="141" t="s">
        <v>55</v>
      </c>
      <c r="D66" s="141" t="s">
        <v>56</v>
      </c>
      <c r="E66" s="115" t="s">
        <v>57</v>
      </c>
      <c r="F66" s="124">
        <v>1640000</v>
      </c>
      <c r="G66" s="101" t="s">
        <v>327</v>
      </c>
    </row>
    <row r="67" spans="1:7" ht="15">
      <c r="A67" s="102"/>
      <c r="B67" s="147"/>
      <c r="C67" s="102"/>
      <c r="D67" s="102"/>
      <c r="E67" s="115" t="s">
        <v>391</v>
      </c>
      <c r="F67" s="124">
        <v>1370000</v>
      </c>
      <c r="G67" s="101"/>
    </row>
    <row r="68" spans="1:7" ht="15">
      <c r="A68" s="104"/>
      <c r="B68" s="148"/>
      <c r="C68" s="104"/>
      <c r="D68" s="104"/>
      <c r="E68" s="115" t="s">
        <v>392</v>
      </c>
      <c r="F68" s="124">
        <v>1360000</v>
      </c>
      <c r="G68" s="101"/>
    </row>
    <row r="69" spans="1:7" ht="15">
      <c r="A69" s="96">
        <v>2</v>
      </c>
      <c r="B69" s="97" t="s">
        <v>393</v>
      </c>
      <c r="C69" s="96" t="s">
        <v>159</v>
      </c>
      <c r="D69" s="96"/>
      <c r="E69" s="115" t="s">
        <v>394</v>
      </c>
      <c r="F69" s="124">
        <v>6000</v>
      </c>
      <c r="G69" s="101"/>
    </row>
    <row r="70" spans="1:7" ht="15">
      <c r="A70" s="105" t="s">
        <v>289</v>
      </c>
      <c r="B70" s="106" t="s">
        <v>395</v>
      </c>
      <c r="C70" s="105"/>
      <c r="D70" s="105"/>
      <c r="E70" s="107"/>
      <c r="F70" s="145"/>
      <c r="G70" s="101" t="s">
        <v>348</v>
      </c>
    </row>
    <row r="71" spans="1:7" ht="15">
      <c r="A71" s="149">
        <v>1</v>
      </c>
      <c r="B71" s="150" t="s">
        <v>395</v>
      </c>
      <c r="C71" s="149" t="s">
        <v>159</v>
      </c>
      <c r="D71" s="96" t="s">
        <v>396</v>
      </c>
      <c r="E71" s="107"/>
      <c r="F71" s="124">
        <v>17000</v>
      </c>
      <c r="G71" s="101"/>
    </row>
    <row r="72" spans="1:7" ht="15">
      <c r="A72" s="149"/>
      <c r="B72" s="150"/>
      <c r="C72" s="149"/>
      <c r="D72" s="96" t="s">
        <v>397</v>
      </c>
      <c r="E72" s="107"/>
      <c r="F72" s="124">
        <v>17000</v>
      </c>
      <c r="G72" s="101"/>
    </row>
    <row r="73" spans="1:7" ht="15">
      <c r="A73" s="149"/>
      <c r="B73" s="150"/>
      <c r="C73" s="149"/>
      <c r="D73" s="96" t="s">
        <v>398</v>
      </c>
      <c r="E73" s="107"/>
      <c r="F73" s="124">
        <v>17000</v>
      </c>
      <c r="G73" s="101"/>
    </row>
    <row r="74" spans="1:7" ht="15">
      <c r="A74" s="105" t="s">
        <v>173</v>
      </c>
      <c r="B74" s="106" t="s">
        <v>144</v>
      </c>
      <c r="C74" s="105"/>
      <c r="D74" s="105"/>
      <c r="E74" s="107"/>
      <c r="F74" s="145"/>
      <c r="G74" s="97"/>
    </row>
    <row r="75" spans="1:7" ht="15">
      <c r="A75" s="149">
        <v>1</v>
      </c>
      <c r="B75" s="150" t="s">
        <v>399</v>
      </c>
      <c r="C75" s="149" t="s">
        <v>400</v>
      </c>
      <c r="D75" s="96" t="s">
        <v>401</v>
      </c>
      <c r="E75" s="151" t="s">
        <v>402</v>
      </c>
      <c r="F75" s="124">
        <v>54000</v>
      </c>
      <c r="G75" s="101" t="s">
        <v>403</v>
      </c>
    </row>
    <row r="76" spans="1:7" ht="25.5">
      <c r="A76" s="149"/>
      <c r="B76" s="150"/>
      <c r="C76" s="149"/>
      <c r="D76" s="96" t="s">
        <v>404</v>
      </c>
      <c r="E76" s="108" t="s">
        <v>405</v>
      </c>
      <c r="F76" s="124">
        <v>42000</v>
      </c>
      <c r="G76" s="101"/>
    </row>
  </sheetData>
  <mergeCells count="43">
    <mergeCell ref="A75:A76"/>
    <mergeCell ref="B75:B76"/>
    <mergeCell ref="C75:C76"/>
    <mergeCell ref="G75:G76"/>
    <mergeCell ref="G66:G69"/>
    <mergeCell ref="G70:G73"/>
    <mergeCell ref="A71:A73"/>
    <mergeCell ref="B71:B73"/>
    <mergeCell ref="C71:C73"/>
    <mergeCell ref="A66:A68"/>
    <mergeCell ref="B66:B68"/>
    <mergeCell ref="C66:C68"/>
    <mergeCell ref="D66:D68"/>
    <mergeCell ref="B50:B58"/>
    <mergeCell ref="C50:C58"/>
    <mergeCell ref="G50:G64"/>
    <mergeCell ref="B59:B64"/>
    <mergeCell ref="C59:C64"/>
    <mergeCell ref="C43:C44"/>
    <mergeCell ref="E43:E44"/>
    <mergeCell ref="G43:G44"/>
    <mergeCell ref="B45:B46"/>
    <mergeCell ref="C45:C46"/>
    <mergeCell ref="E45:E48"/>
    <mergeCell ref="G45:G48"/>
    <mergeCell ref="B47:B48"/>
    <mergeCell ref="C47:C48"/>
    <mergeCell ref="G32:G35"/>
    <mergeCell ref="E37:E38"/>
    <mergeCell ref="G37:G39"/>
    <mergeCell ref="G40:G41"/>
    <mergeCell ref="G13:G17"/>
    <mergeCell ref="G22:G31"/>
    <mergeCell ref="D26:D27"/>
    <mergeCell ref="D28:D30"/>
    <mergeCell ref="A5:G5"/>
    <mergeCell ref="A6:G6"/>
    <mergeCell ref="E9:E11"/>
    <mergeCell ref="G9:G11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selection activeCell="A4" sqref="A4:G4"/>
    </sheetView>
  </sheetViews>
  <sheetFormatPr defaultColWidth="8.796875" defaultRowHeight="15"/>
  <cols>
    <col min="1" max="1" width="3.59765625" style="3" customWidth="1"/>
    <col min="2" max="2" width="20" style="3" customWidth="1"/>
    <col min="3" max="3" width="6.3984375" style="17" customWidth="1"/>
    <col min="4" max="4" width="12.19921875" style="3" customWidth="1"/>
    <col min="5" max="5" width="11.19921875" style="3" customWidth="1"/>
    <col min="6" max="6" width="11" style="5" customWidth="1"/>
    <col min="7" max="7" width="16.09765625" style="3" customWidth="1"/>
    <col min="8" max="16384" width="9" style="3" customWidth="1"/>
  </cols>
  <sheetData>
    <row r="1" spans="1:7" ht="15.75">
      <c r="A1" s="59" t="s">
        <v>308</v>
      </c>
      <c r="B1" s="59"/>
      <c r="C1" s="59"/>
      <c r="D1" s="59"/>
      <c r="E1" s="59"/>
      <c r="F1" s="59"/>
      <c r="G1" s="59"/>
    </row>
    <row r="2" spans="1:7" ht="15.75">
      <c r="A2" s="59" t="s">
        <v>309</v>
      </c>
      <c r="B2" s="59"/>
      <c r="C2" s="59"/>
      <c r="D2" s="59"/>
      <c r="E2" s="59"/>
      <c r="F2" s="59"/>
      <c r="G2" s="59"/>
    </row>
    <row r="3" spans="1:7" ht="15.75">
      <c r="A3" s="59" t="s">
        <v>305</v>
      </c>
      <c r="B3" s="59"/>
      <c r="C3" s="59"/>
      <c r="D3" s="59"/>
      <c r="E3" s="59"/>
      <c r="F3" s="59"/>
      <c r="G3" s="59"/>
    </row>
    <row r="4" spans="1:7" ht="15.75">
      <c r="A4" s="59" t="s">
        <v>306</v>
      </c>
      <c r="B4" s="59"/>
      <c r="C4" s="59"/>
      <c r="D4" s="59"/>
      <c r="E4" s="59"/>
      <c r="F4" s="59"/>
      <c r="G4" s="59"/>
    </row>
    <row r="5" spans="1:7" ht="15.75">
      <c r="A5" s="59" t="s">
        <v>307</v>
      </c>
      <c r="B5" s="59"/>
      <c r="C5" s="59"/>
      <c r="D5" s="59"/>
      <c r="E5" s="59"/>
      <c r="F5" s="59"/>
      <c r="G5" s="59"/>
    </row>
    <row r="6" spans="1:8" s="1" customFormat="1" ht="51" customHeight="1">
      <c r="A6" s="12" t="s">
        <v>44</v>
      </c>
      <c r="B6" s="12" t="s">
        <v>214</v>
      </c>
      <c r="C6" s="13" t="s">
        <v>215</v>
      </c>
      <c r="D6" s="14" t="s">
        <v>216</v>
      </c>
      <c r="E6" s="14" t="s">
        <v>197</v>
      </c>
      <c r="F6" s="15" t="s">
        <v>303</v>
      </c>
      <c r="G6" s="14" t="s">
        <v>206</v>
      </c>
      <c r="H6" s="23" t="s">
        <v>299</v>
      </c>
    </row>
    <row r="7" spans="1:8" s="1" customFormat="1" ht="22.5" customHeight="1">
      <c r="A7" s="29" t="s">
        <v>121</v>
      </c>
      <c r="B7" s="30" t="s">
        <v>122</v>
      </c>
      <c r="C7" s="31"/>
      <c r="D7" s="9"/>
      <c r="E7" s="10"/>
      <c r="F7" s="11"/>
      <c r="G7" s="8"/>
      <c r="H7" s="68" t="s">
        <v>300</v>
      </c>
    </row>
    <row r="8" spans="1:8" s="1" customFormat="1" ht="19.5" customHeight="1">
      <c r="A8" s="9">
        <v>1</v>
      </c>
      <c r="B8" s="32" t="s">
        <v>46</v>
      </c>
      <c r="C8" s="16" t="s">
        <v>285</v>
      </c>
      <c r="D8" s="9"/>
      <c r="E8" s="10"/>
      <c r="F8" s="11">
        <v>140000</v>
      </c>
      <c r="G8" s="63" t="s">
        <v>298</v>
      </c>
      <c r="H8" s="69"/>
    </row>
    <row r="9" spans="1:8" s="1" customFormat="1" ht="20.25" customHeight="1">
      <c r="A9" s="9">
        <v>2</v>
      </c>
      <c r="B9" s="32" t="s">
        <v>47</v>
      </c>
      <c r="C9" s="16" t="s">
        <v>285</v>
      </c>
      <c r="D9" s="9" t="s">
        <v>48</v>
      </c>
      <c r="E9" s="10"/>
      <c r="F9" s="11">
        <v>230000</v>
      </c>
      <c r="G9" s="63"/>
      <c r="H9" s="69"/>
    </row>
    <row r="10" spans="1:8" s="1" customFormat="1" ht="19.5" customHeight="1">
      <c r="A10" s="9">
        <v>3</v>
      </c>
      <c r="B10" s="32" t="s">
        <v>47</v>
      </c>
      <c r="C10" s="16" t="s">
        <v>285</v>
      </c>
      <c r="D10" s="9" t="s">
        <v>49</v>
      </c>
      <c r="E10" s="10"/>
      <c r="F10" s="11">
        <v>240000</v>
      </c>
      <c r="G10" s="63"/>
      <c r="H10" s="69"/>
    </row>
    <row r="11" spans="1:8" s="1" customFormat="1" ht="19.5" customHeight="1">
      <c r="A11" s="9">
        <v>4</v>
      </c>
      <c r="B11" s="32" t="s">
        <v>47</v>
      </c>
      <c r="C11" s="16" t="s">
        <v>285</v>
      </c>
      <c r="D11" s="9" t="s">
        <v>50</v>
      </c>
      <c r="E11" s="10"/>
      <c r="F11" s="11">
        <v>230000</v>
      </c>
      <c r="G11" s="63"/>
      <c r="H11" s="69"/>
    </row>
    <row r="12" spans="1:8" s="1" customFormat="1" ht="27.75" customHeight="1">
      <c r="A12" s="9">
        <v>5</v>
      </c>
      <c r="B12" s="32" t="s">
        <v>47</v>
      </c>
      <c r="C12" s="16" t="s">
        <v>285</v>
      </c>
      <c r="D12" s="9" t="s">
        <v>45</v>
      </c>
      <c r="E12" s="10"/>
      <c r="F12" s="11">
        <v>160000</v>
      </c>
      <c r="G12" s="63"/>
      <c r="H12" s="69"/>
    </row>
    <row r="13" spans="1:8" s="1" customFormat="1" ht="19.5" customHeight="1">
      <c r="A13" s="29" t="s">
        <v>211</v>
      </c>
      <c r="B13" s="30" t="s">
        <v>54</v>
      </c>
      <c r="C13" s="16"/>
      <c r="D13" s="9"/>
      <c r="E13" s="10"/>
      <c r="F13" s="11"/>
      <c r="G13" s="33"/>
      <c r="H13" s="24"/>
    </row>
    <row r="14" spans="1:8" s="1" customFormat="1" ht="19.5" customHeight="1">
      <c r="A14" s="9">
        <v>1</v>
      </c>
      <c r="B14" s="32" t="s">
        <v>54</v>
      </c>
      <c r="C14" s="34" t="s">
        <v>55</v>
      </c>
      <c r="D14" s="9" t="s">
        <v>56</v>
      </c>
      <c r="E14" s="35" t="s">
        <v>57</v>
      </c>
      <c r="F14" s="11">
        <v>1620000</v>
      </c>
      <c r="G14" s="79" t="s">
        <v>302</v>
      </c>
      <c r="H14" s="24"/>
    </row>
    <row r="15" spans="1:8" s="1" customFormat="1" ht="29.25" customHeight="1">
      <c r="A15" s="9">
        <v>2</v>
      </c>
      <c r="B15" s="32" t="s">
        <v>54</v>
      </c>
      <c r="C15" s="34" t="s">
        <v>55</v>
      </c>
      <c r="D15" s="9" t="s">
        <v>56</v>
      </c>
      <c r="E15" s="35" t="s">
        <v>60</v>
      </c>
      <c r="F15" s="11">
        <v>1400000</v>
      </c>
      <c r="G15" s="79"/>
      <c r="H15" s="24"/>
    </row>
    <row r="16" spans="1:8" s="1" customFormat="1" ht="19.5" customHeight="1">
      <c r="A16" s="9">
        <v>4</v>
      </c>
      <c r="B16" s="32" t="s">
        <v>54</v>
      </c>
      <c r="C16" s="34" t="s">
        <v>55</v>
      </c>
      <c r="D16" s="9" t="s">
        <v>56</v>
      </c>
      <c r="E16" s="35" t="s">
        <v>57</v>
      </c>
      <c r="F16" s="11">
        <v>1620000</v>
      </c>
      <c r="G16" s="79" t="s">
        <v>301</v>
      </c>
      <c r="H16" s="24"/>
    </row>
    <row r="17" spans="1:8" s="1" customFormat="1" ht="27" customHeight="1">
      <c r="A17" s="9">
        <v>5</v>
      </c>
      <c r="B17" s="32" t="s">
        <v>54</v>
      </c>
      <c r="C17" s="34" t="s">
        <v>55</v>
      </c>
      <c r="D17" s="9" t="s">
        <v>56</v>
      </c>
      <c r="E17" s="35" t="s">
        <v>60</v>
      </c>
      <c r="F17" s="11">
        <v>1400000</v>
      </c>
      <c r="G17" s="79"/>
      <c r="H17" s="24"/>
    </row>
    <row r="18" spans="1:8" s="1" customFormat="1" ht="27.75" customHeight="1">
      <c r="A18" s="18" t="s">
        <v>220</v>
      </c>
      <c r="B18" s="87" t="s">
        <v>222</v>
      </c>
      <c r="C18" s="87"/>
      <c r="D18" s="87"/>
      <c r="E18" s="87"/>
      <c r="F18" s="87"/>
      <c r="G18" s="87"/>
      <c r="H18" s="70" t="s">
        <v>300</v>
      </c>
    </row>
    <row r="19" spans="1:8" s="1" customFormat="1" ht="33.75" customHeight="1">
      <c r="A19" s="7">
        <v>1</v>
      </c>
      <c r="B19" s="8" t="s">
        <v>223</v>
      </c>
      <c r="C19" s="16" t="s">
        <v>226</v>
      </c>
      <c r="D19" s="9"/>
      <c r="E19" s="10"/>
      <c r="F19" s="11">
        <v>135000</v>
      </c>
      <c r="G19" s="63" t="s">
        <v>304</v>
      </c>
      <c r="H19" s="58"/>
    </row>
    <row r="20" spans="1:8" s="1" customFormat="1" ht="30.75" customHeight="1">
      <c r="A20" s="7">
        <v>2</v>
      </c>
      <c r="B20" s="8" t="s">
        <v>224</v>
      </c>
      <c r="C20" s="16" t="s">
        <v>226</v>
      </c>
      <c r="D20" s="9"/>
      <c r="E20" s="10"/>
      <c r="F20" s="11">
        <v>200000</v>
      </c>
      <c r="G20" s="63"/>
      <c r="H20" s="58"/>
    </row>
    <row r="21" spans="1:8" s="1" customFormat="1" ht="35.25" customHeight="1">
      <c r="A21" s="7">
        <v>3</v>
      </c>
      <c r="B21" s="8" t="s">
        <v>225</v>
      </c>
      <c r="C21" s="16" t="s">
        <v>226</v>
      </c>
      <c r="D21" s="9"/>
      <c r="E21" s="10"/>
      <c r="F21" s="11">
        <f>F19</f>
        <v>135000</v>
      </c>
      <c r="G21" s="63"/>
      <c r="H21" s="58"/>
    </row>
    <row r="22" spans="1:8" s="1" customFormat="1" ht="19.5" customHeight="1">
      <c r="A22" s="18" t="s">
        <v>127</v>
      </c>
      <c r="B22" s="30" t="s">
        <v>123</v>
      </c>
      <c r="C22" s="16"/>
      <c r="D22" s="9"/>
      <c r="E22" s="10"/>
      <c r="F22" s="11"/>
      <c r="G22" s="9"/>
      <c r="H22" s="24"/>
    </row>
    <row r="23" spans="1:8" s="1" customFormat="1" ht="19.5" customHeight="1">
      <c r="A23" s="62">
        <v>1</v>
      </c>
      <c r="B23" s="83" t="s">
        <v>124</v>
      </c>
      <c r="C23" s="84" t="s">
        <v>125</v>
      </c>
      <c r="D23" s="84" t="s">
        <v>126</v>
      </c>
      <c r="E23" s="88"/>
      <c r="F23" s="85">
        <v>850</v>
      </c>
      <c r="G23" s="79" t="s">
        <v>295</v>
      </c>
      <c r="H23" s="58"/>
    </row>
    <row r="24" spans="1:8" s="1" customFormat="1" ht="28.5" customHeight="1">
      <c r="A24" s="62"/>
      <c r="B24" s="83"/>
      <c r="C24" s="84"/>
      <c r="D24" s="84"/>
      <c r="E24" s="88"/>
      <c r="F24" s="85"/>
      <c r="G24" s="80"/>
      <c r="H24" s="58"/>
    </row>
    <row r="25" spans="1:8" ht="19.5" customHeight="1">
      <c r="A25" s="29" t="s">
        <v>143</v>
      </c>
      <c r="B25" s="30" t="s">
        <v>128</v>
      </c>
      <c r="C25" s="37"/>
      <c r="D25" s="38"/>
      <c r="E25" s="39"/>
      <c r="F25" s="40"/>
      <c r="G25" s="41"/>
      <c r="H25" s="25"/>
    </row>
    <row r="26" spans="1:8" s="6" customFormat="1" ht="19.5" customHeight="1">
      <c r="A26" s="35">
        <v>1</v>
      </c>
      <c r="B26" s="32" t="s">
        <v>129</v>
      </c>
      <c r="C26" s="16" t="s">
        <v>286</v>
      </c>
      <c r="D26" s="42" t="s">
        <v>130</v>
      </c>
      <c r="E26" s="35" t="s">
        <v>131</v>
      </c>
      <c r="F26" s="43">
        <v>95000</v>
      </c>
      <c r="G26" s="66" t="s">
        <v>132</v>
      </c>
      <c r="H26" s="86"/>
    </row>
    <row r="27" spans="1:8" s="6" customFormat="1" ht="19.5" customHeight="1">
      <c r="A27" s="35">
        <v>2</v>
      </c>
      <c r="B27" s="32" t="s">
        <v>133</v>
      </c>
      <c r="C27" s="16" t="s">
        <v>286</v>
      </c>
      <c r="D27" s="42" t="s">
        <v>130</v>
      </c>
      <c r="E27" s="35" t="s">
        <v>131</v>
      </c>
      <c r="F27" s="43">
        <v>90000</v>
      </c>
      <c r="G27" s="66"/>
      <c r="H27" s="86"/>
    </row>
    <row r="28" spans="1:8" s="6" customFormat="1" ht="19.5" customHeight="1">
      <c r="A28" s="35">
        <v>3</v>
      </c>
      <c r="B28" s="32" t="s">
        <v>129</v>
      </c>
      <c r="C28" s="16" t="s">
        <v>286</v>
      </c>
      <c r="D28" s="42" t="s">
        <v>134</v>
      </c>
      <c r="E28" s="35" t="s">
        <v>131</v>
      </c>
      <c r="F28" s="43">
        <v>95000</v>
      </c>
      <c r="G28" s="66"/>
      <c r="H28" s="86"/>
    </row>
    <row r="29" spans="1:8" s="6" customFormat="1" ht="19.5" customHeight="1">
      <c r="A29" s="35">
        <v>4</v>
      </c>
      <c r="B29" s="32" t="s">
        <v>133</v>
      </c>
      <c r="C29" s="16" t="s">
        <v>286</v>
      </c>
      <c r="D29" s="42" t="s">
        <v>134</v>
      </c>
      <c r="E29" s="35" t="s">
        <v>131</v>
      </c>
      <c r="F29" s="43">
        <v>90000</v>
      </c>
      <c r="G29" s="66"/>
      <c r="H29" s="86"/>
    </row>
    <row r="30" spans="1:8" s="6" customFormat="1" ht="19.5" customHeight="1">
      <c r="A30" s="35">
        <v>5</v>
      </c>
      <c r="B30" s="32" t="s">
        <v>135</v>
      </c>
      <c r="C30" s="16" t="s">
        <v>286</v>
      </c>
      <c r="D30" s="42" t="s">
        <v>136</v>
      </c>
      <c r="E30" s="35" t="s">
        <v>131</v>
      </c>
      <c r="F30" s="43">
        <v>95000</v>
      </c>
      <c r="G30" s="66"/>
      <c r="H30" s="86"/>
    </row>
    <row r="31" spans="1:8" s="6" customFormat="1" ht="19.5" customHeight="1">
      <c r="A31" s="35">
        <v>6</v>
      </c>
      <c r="B31" s="32" t="s">
        <v>137</v>
      </c>
      <c r="C31" s="16" t="s">
        <v>286</v>
      </c>
      <c r="D31" s="42" t="s">
        <v>136</v>
      </c>
      <c r="E31" s="35" t="s">
        <v>131</v>
      </c>
      <c r="F31" s="43">
        <v>90000</v>
      </c>
      <c r="G31" s="66"/>
      <c r="H31" s="86"/>
    </row>
    <row r="32" spans="1:8" s="6" customFormat="1" ht="19.5" customHeight="1">
      <c r="A32" s="35">
        <v>7</v>
      </c>
      <c r="B32" s="32" t="s">
        <v>135</v>
      </c>
      <c r="C32" s="16" t="s">
        <v>286</v>
      </c>
      <c r="D32" s="42" t="s">
        <v>141</v>
      </c>
      <c r="E32" s="35" t="s">
        <v>131</v>
      </c>
      <c r="F32" s="43">
        <v>95000</v>
      </c>
      <c r="G32" s="66"/>
      <c r="H32" s="86"/>
    </row>
    <row r="33" spans="1:8" s="6" customFormat="1" ht="19.5" customHeight="1">
      <c r="A33" s="35">
        <v>8</v>
      </c>
      <c r="B33" s="32" t="s">
        <v>137</v>
      </c>
      <c r="C33" s="16" t="s">
        <v>286</v>
      </c>
      <c r="D33" s="42" t="s">
        <v>141</v>
      </c>
      <c r="E33" s="35" t="s">
        <v>131</v>
      </c>
      <c r="F33" s="43">
        <v>90000</v>
      </c>
      <c r="G33" s="66"/>
      <c r="H33" s="86"/>
    </row>
    <row r="34" spans="1:8" s="6" customFormat="1" ht="21" customHeight="1">
      <c r="A34" s="35">
        <v>9</v>
      </c>
      <c r="B34" s="32" t="s">
        <v>138</v>
      </c>
      <c r="C34" s="16" t="s">
        <v>286</v>
      </c>
      <c r="D34" s="42" t="s">
        <v>139</v>
      </c>
      <c r="E34" s="35" t="s">
        <v>131</v>
      </c>
      <c r="F34" s="43">
        <v>90000</v>
      </c>
      <c r="G34" s="66"/>
      <c r="H34" s="86"/>
    </row>
    <row r="35" spans="1:8" s="6" customFormat="1" ht="19.5" customHeight="1">
      <c r="A35" s="35">
        <v>10</v>
      </c>
      <c r="B35" s="32" t="s">
        <v>140</v>
      </c>
      <c r="C35" s="16" t="s">
        <v>286</v>
      </c>
      <c r="D35" s="42" t="s">
        <v>139</v>
      </c>
      <c r="E35" s="35" t="s">
        <v>131</v>
      </c>
      <c r="F35" s="43">
        <v>85000</v>
      </c>
      <c r="G35" s="66"/>
      <c r="H35" s="86"/>
    </row>
    <row r="36" spans="1:8" s="6" customFormat="1" ht="19.5" customHeight="1">
      <c r="A36" s="35">
        <v>11</v>
      </c>
      <c r="B36" s="32" t="s">
        <v>138</v>
      </c>
      <c r="C36" s="16" t="s">
        <v>286</v>
      </c>
      <c r="D36" s="42" t="s">
        <v>142</v>
      </c>
      <c r="E36" s="35" t="s">
        <v>131</v>
      </c>
      <c r="F36" s="43">
        <v>90000</v>
      </c>
      <c r="G36" s="66"/>
      <c r="H36" s="86"/>
    </row>
    <row r="37" spans="1:8" s="6" customFormat="1" ht="19.5" customHeight="1">
      <c r="A37" s="35">
        <v>12</v>
      </c>
      <c r="B37" s="32" t="s">
        <v>140</v>
      </c>
      <c r="C37" s="16" t="s">
        <v>286</v>
      </c>
      <c r="D37" s="42" t="s">
        <v>142</v>
      </c>
      <c r="E37" s="35" t="s">
        <v>131</v>
      </c>
      <c r="F37" s="43">
        <v>85000</v>
      </c>
      <c r="G37" s="66"/>
      <c r="H37" s="86"/>
    </row>
    <row r="38" spans="1:8" s="1" customFormat="1" ht="19.5" customHeight="1">
      <c r="A38" s="41" t="s">
        <v>145</v>
      </c>
      <c r="B38" s="30" t="s">
        <v>144</v>
      </c>
      <c r="C38" s="36"/>
      <c r="D38" s="42"/>
      <c r="E38" s="44"/>
      <c r="F38" s="43"/>
      <c r="G38" s="35"/>
      <c r="H38" s="24"/>
    </row>
    <row r="39" spans="1:8" s="1" customFormat="1" ht="29.25" customHeight="1">
      <c r="A39" s="35">
        <v>1</v>
      </c>
      <c r="B39" s="32" t="s">
        <v>82</v>
      </c>
      <c r="C39" s="16" t="s">
        <v>286</v>
      </c>
      <c r="D39" s="42"/>
      <c r="E39" s="32" t="s">
        <v>108</v>
      </c>
      <c r="F39" s="43">
        <v>110000</v>
      </c>
      <c r="G39" s="79" t="s">
        <v>84</v>
      </c>
      <c r="H39" s="60"/>
    </row>
    <row r="40" spans="1:8" s="1" customFormat="1" ht="28.5" customHeight="1">
      <c r="A40" s="35">
        <v>2</v>
      </c>
      <c r="B40" s="32" t="s">
        <v>82</v>
      </c>
      <c r="C40" s="16" t="s">
        <v>286</v>
      </c>
      <c r="D40" s="42"/>
      <c r="E40" s="32" t="s">
        <v>109</v>
      </c>
      <c r="F40" s="43">
        <v>100000</v>
      </c>
      <c r="G40" s="79"/>
      <c r="H40" s="60"/>
    </row>
    <row r="41" spans="1:8" s="1" customFormat="1" ht="30.75" customHeight="1">
      <c r="A41" s="35">
        <v>3</v>
      </c>
      <c r="B41" s="32" t="s">
        <v>83</v>
      </c>
      <c r="C41" s="16" t="s">
        <v>286</v>
      </c>
      <c r="D41" s="42"/>
      <c r="E41" s="32" t="s">
        <v>110</v>
      </c>
      <c r="F41" s="43">
        <v>95000</v>
      </c>
      <c r="G41" s="79"/>
      <c r="H41" s="60"/>
    </row>
    <row r="42" spans="1:8" s="1" customFormat="1" ht="29.25" customHeight="1">
      <c r="A42" s="35">
        <v>4</v>
      </c>
      <c r="B42" s="32" t="s">
        <v>83</v>
      </c>
      <c r="C42" s="16" t="s">
        <v>286</v>
      </c>
      <c r="D42" s="42"/>
      <c r="E42" s="32" t="s">
        <v>111</v>
      </c>
      <c r="F42" s="43">
        <v>85000</v>
      </c>
      <c r="G42" s="79"/>
      <c r="H42" s="60"/>
    </row>
    <row r="43" spans="1:8" s="1" customFormat="1" ht="28.5" customHeight="1">
      <c r="A43" s="35">
        <v>5</v>
      </c>
      <c r="B43" s="32" t="s">
        <v>82</v>
      </c>
      <c r="C43" s="16" t="s">
        <v>286</v>
      </c>
      <c r="D43" s="42"/>
      <c r="E43" s="32" t="s">
        <v>108</v>
      </c>
      <c r="F43" s="43">
        <v>119000</v>
      </c>
      <c r="G43" s="63" t="s">
        <v>207</v>
      </c>
      <c r="H43" s="60"/>
    </row>
    <row r="44" spans="1:8" s="1" customFormat="1" ht="27" customHeight="1">
      <c r="A44" s="35">
        <v>6</v>
      </c>
      <c r="B44" s="32" t="s">
        <v>82</v>
      </c>
      <c r="C44" s="16" t="s">
        <v>286</v>
      </c>
      <c r="D44" s="42"/>
      <c r="E44" s="32" t="s">
        <v>109</v>
      </c>
      <c r="F44" s="43">
        <v>114000</v>
      </c>
      <c r="G44" s="63"/>
      <c r="H44" s="60"/>
    </row>
    <row r="45" spans="1:8" s="1" customFormat="1" ht="30.75" customHeight="1">
      <c r="A45" s="35">
        <v>7</v>
      </c>
      <c r="B45" s="32" t="s">
        <v>83</v>
      </c>
      <c r="C45" s="16" t="s">
        <v>286</v>
      </c>
      <c r="D45" s="42"/>
      <c r="E45" s="32" t="s">
        <v>110</v>
      </c>
      <c r="F45" s="43">
        <v>118000</v>
      </c>
      <c r="G45" s="63"/>
      <c r="H45" s="60"/>
    </row>
    <row r="46" spans="1:8" s="1" customFormat="1" ht="30" customHeight="1">
      <c r="A46" s="35">
        <v>8</v>
      </c>
      <c r="B46" s="32" t="s">
        <v>83</v>
      </c>
      <c r="C46" s="16" t="s">
        <v>286</v>
      </c>
      <c r="D46" s="42"/>
      <c r="E46" s="32" t="s">
        <v>111</v>
      </c>
      <c r="F46" s="43">
        <v>113000</v>
      </c>
      <c r="G46" s="63"/>
      <c r="H46" s="60"/>
    </row>
    <row r="47" spans="1:8" s="1" customFormat="1" ht="33.75" customHeight="1">
      <c r="A47" s="9">
        <v>9</v>
      </c>
      <c r="B47" s="8" t="s">
        <v>66</v>
      </c>
      <c r="C47" s="16" t="s">
        <v>67</v>
      </c>
      <c r="D47" s="9"/>
      <c r="E47" s="9" t="s">
        <v>68</v>
      </c>
      <c r="F47" s="11">
        <v>38000</v>
      </c>
      <c r="G47" s="79" t="s">
        <v>198</v>
      </c>
      <c r="H47" s="60"/>
    </row>
    <row r="48" spans="1:8" s="1" customFormat="1" ht="19.5" customHeight="1">
      <c r="A48" s="9">
        <v>10</v>
      </c>
      <c r="B48" s="8" t="s">
        <v>69</v>
      </c>
      <c r="C48" s="16" t="s">
        <v>67</v>
      </c>
      <c r="D48" s="9"/>
      <c r="E48" s="9" t="s">
        <v>70</v>
      </c>
      <c r="F48" s="11">
        <v>12000</v>
      </c>
      <c r="G48" s="79"/>
      <c r="H48" s="60"/>
    </row>
    <row r="49" spans="1:8" s="4" customFormat="1" ht="31.5" customHeight="1">
      <c r="A49" s="9">
        <v>11</v>
      </c>
      <c r="B49" s="8" t="s">
        <v>66</v>
      </c>
      <c r="C49" s="16" t="s">
        <v>67</v>
      </c>
      <c r="D49" s="9"/>
      <c r="E49" s="9" t="s">
        <v>68</v>
      </c>
      <c r="F49" s="11">
        <v>38000</v>
      </c>
      <c r="G49" s="79" t="s">
        <v>199</v>
      </c>
      <c r="H49" s="64"/>
    </row>
    <row r="50" spans="1:8" s="1" customFormat="1" ht="28.5" customHeight="1">
      <c r="A50" s="9">
        <v>12</v>
      </c>
      <c r="B50" s="8" t="s">
        <v>69</v>
      </c>
      <c r="C50" s="16" t="s">
        <v>67</v>
      </c>
      <c r="D50" s="9"/>
      <c r="E50" s="9" t="s">
        <v>70</v>
      </c>
      <c r="F50" s="11">
        <v>12000</v>
      </c>
      <c r="G50" s="79"/>
      <c r="H50" s="64"/>
    </row>
    <row r="51" spans="1:8" s="4" customFormat="1" ht="18.75" customHeight="1">
      <c r="A51" s="29" t="s">
        <v>154</v>
      </c>
      <c r="B51" s="30" t="s">
        <v>146</v>
      </c>
      <c r="C51" s="16"/>
      <c r="D51" s="9"/>
      <c r="E51" s="10"/>
      <c r="F51" s="11"/>
      <c r="G51" s="33"/>
      <c r="H51" s="26"/>
    </row>
    <row r="52" spans="1:8" s="4" customFormat="1" ht="7.5" customHeight="1" hidden="1">
      <c r="A52" s="9"/>
      <c r="B52" s="32"/>
      <c r="C52" s="16"/>
      <c r="D52" s="9"/>
      <c r="E52" s="10"/>
      <c r="F52" s="11"/>
      <c r="G52" s="78" t="s">
        <v>201</v>
      </c>
      <c r="H52" s="26"/>
    </row>
    <row r="53" spans="1:8" s="1" customFormat="1" ht="19.5" customHeight="1">
      <c r="A53" s="9">
        <v>1</v>
      </c>
      <c r="B53" s="32" t="s">
        <v>210</v>
      </c>
      <c r="C53" s="16" t="s">
        <v>285</v>
      </c>
      <c r="D53" s="9"/>
      <c r="E53" s="10"/>
      <c r="F53" s="11">
        <v>25000000</v>
      </c>
      <c r="G53" s="78"/>
      <c r="H53" s="58"/>
    </row>
    <row r="54" spans="1:8" s="1" customFormat="1" ht="19.5" customHeight="1">
      <c r="A54" s="9">
        <v>2</v>
      </c>
      <c r="B54" s="32" t="s">
        <v>59</v>
      </c>
      <c r="C54" s="16" t="s">
        <v>285</v>
      </c>
      <c r="D54" s="9"/>
      <c r="E54" s="10"/>
      <c r="F54" s="11">
        <v>120000000</v>
      </c>
      <c r="G54" s="78"/>
      <c r="H54" s="58"/>
    </row>
    <row r="55" spans="1:8" s="1" customFormat="1" ht="19.5" customHeight="1">
      <c r="A55" s="9">
        <v>3</v>
      </c>
      <c r="B55" s="32" t="s">
        <v>51</v>
      </c>
      <c r="C55" s="16" t="s">
        <v>285</v>
      </c>
      <c r="D55" s="9"/>
      <c r="E55" s="10"/>
      <c r="F55" s="11">
        <v>9500000</v>
      </c>
      <c r="G55" s="78"/>
      <c r="H55" s="58"/>
    </row>
    <row r="56" spans="1:8" s="1" customFormat="1" ht="19.5" customHeight="1">
      <c r="A56" s="9">
        <v>4</v>
      </c>
      <c r="B56" s="32" t="s">
        <v>202</v>
      </c>
      <c r="C56" s="16" t="s">
        <v>285</v>
      </c>
      <c r="D56" s="9"/>
      <c r="E56" s="10"/>
      <c r="F56" s="11">
        <v>7000000</v>
      </c>
      <c r="G56" s="78"/>
      <c r="H56" s="58"/>
    </row>
    <row r="57" spans="1:8" s="1" customFormat="1" ht="19.5" customHeight="1">
      <c r="A57" s="9">
        <v>5</v>
      </c>
      <c r="B57" s="32" t="s">
        <v>52</v>
      </c>
      <c r="C57" s="16" t="s">
        <v>285</v>
      </c>
      <c r="D57" s="33"/>
      <c r="E57" s="10"/>
      <c r="F57" s="11">
        <v>4500000</v>
      </c>
      <c r="G57" s="78"/>
      <c r="H57" s="58"/>
    </row>
    <row r="58" spans="1:8" s="1" customFormat="1" ht="19.5" customHeight="1">
      <c r="A58" s="9">
        <v>6</v>
      </c>
      <c r="B58" s="45" t="s">
        <v>147</v>
      </c>
      <c r="C58" s="16" t="s">
        <v>58</v>
      </c>
      <c r="D58" s="35" t="s">
        <v>59</v>
      </c>
      <c r="E58" s="46"/>
      <c r="F58" s="11">
        <v>300000</v>
      </c>
      <c r="G58" s="78"/>
      <c r="H58" s="58"/>
    </row>
    <row r="59" spans="1:8" s="1" customFormat="1" ht="19.5" customHeight="1">
      <c r="A59" s="9">
        <v>7</v>
      </c>
      <c r="B59" s="45" t="s">
        <v>148</v>
      </c>
      <c r="C59" s="16" t="s">
        <v>58</v>
      </c>
      <c r="D59" s="35" t="s">
        <v>59</v>
      </c>
      <c r="E59" s="46"/>
      <c r="F59" s="11">
        <v>450000</v>
      </c>
      <c r="G59" s="78"/>
      <c r="H59" s="58"/>
    </row>
    <row r="60" spans="1:8" s="1" customFormat="1" ht="19.5" customHeight="1">
      <c r="A60" s="9">
        <v>8</v>
      </c>
      <c r="B60" s="45" t="s">
        <v>283</v>
      </c>
      <c r="C60" s="16" t="s">
        <v>58</v>
      </c>
      <c r="D60" s="35" t="s">
        <v>51</v>
      </c>
      <c r="E60" s="46"/>
      <c r="F60" s="11">
        <v>200000</v>
      </c>
      <c r="G60" s="78"/>
      <c r="H60" s="58"/>
    </row>
    <row r="61" spans="1:8" s="1" customFormat="1" ht="25.5" customHeight="1">
      <c r="A61" s="9">
        <v>9</v>
      </c>
      <c r="B61" s="45" t="s">
        <v>148</v>
      </c>
      <c r="C61" s="16" t="s">
        <v>58</v>
      </c>
      <c r="D61" s="35" t="s">
        <v>51</v>
      </c>
      <c r="E61" s="46"/>
      <c r="F61" s="11">
        <v>300000</v>
      </c>
      <c r="G61" s="78"/>
      <c r="H61" s="58"/>
    </row>
    <row r="62" spans="1:8" s="1" customFormat="1" ht="19.5" customHeight="1">
      <c r="A62" s="9">
        <v>10</v>
      </c>
      <c r="B62" s="45" t="s">
        <v>149</v>
      </c>
      <c r="C62" s="16" t="s">
        <v>286</v>
      </c>
      <c r="D62" s="35" t="s">
        <v>59</v>
      </c>
      <c r="E62" s="46"/>
      <c r="F62" s="11">
        <v>2500000</v>
      </c>
      <c r="G62" s="78"/>
      <c r="H62" s="58"/>
    </row>
    <row r="63" spans="1:8" s="1" customFormat="1" ht="26.25" customHeight="1">
      <c r="A63" s="9">
        <v>11</v>
      </c>
      <c r="B63" s="45" t="s">
        <v>149</v>
      </c>
      <c r="C63" s="16" t="s">
        <v>286</v>
      </c>
      <c r="D63" s="35" t="s">
        <v>51</v>
      </c>
      <c r="E63" s="46"/>
      <c r="F63" s="11">
        <v>1900000</v>
      </c>
      <c r="G63" s="78"/>
      <c r="H63" s="58"/>
    </row>
    <row r="64" spans="1:8" s="1" customFormat="1" ht="35.25" customHeight="1">
      <c r="A64" s="9">
        <v>12</v>
      </c>
      <c r="B64" s="45" t="s">
        <v>200</v>
      </c>
      <c r="C64" s="16" t="s">
        <v>286</v>
      </c>
      <c r="D64" s="35" t="s">
        <v>150</v>
      </c>
      <c r="E64" s="46"/>
      <c r="F64" s="11">
        <v>2350000</v>
      </c>
      <c r="G64" s="78"/>
      <c r="H64" s="58"/>
    </row>
    <row r="65" spans="1:8" s="1" customFormat="1" ht="30.75" customHeight="1">
      <c r="A65" s="9">
        <v>13</v>
      </c>
      <c r="B65" s="45" t="s">
        <v>151</v>
      </c>
      <c r="C65" s="16" t="s">
        <v>286</v>
      </c>
      <c r="D65" s="35" t="s">
        <v>150</v>
      </c>
      <c r="E65" s="46"/>
      <c r="F65" s="11">
        <v>1750000</v>
      </c>
      <c r="G65" s="78"/>
      <c r="H65" s="58"/>
    </row>
    <row r="66" spans="1:8" s="1" customFormat="1" ht="18.75" customHeight="1">
      <c r="A66" s="9">
        <v>14</v>
      </c>
      <c r="B66" s="45" t="s">
        <v>213</v>
      </c>
      <c r="C66" s="16" t="s">
        <v>58</v>
      </c>
      <c r="D66" s="35"/>
      <c r="E66" s="46"/>
      <c r="F66" s="11">
        <v>40000</v>
      </c>
      <c r="G66" s="78"/>
      <c r="H66" s="58"/>
    </row>
    <row r="67" spans="1:8" s="1" customFormat="1" ht="23.25" customHeight="1">
      <c r="A67" s="9">
        <f>A66+1</f>
        <v>15</v>
      </c>
      <c r="B67" s="32" t="s">
        <v>59</v>
      </c>
      <c r="C67" s="16" t="s">
        <v>285</v>
      </c>
      <c r="D67" s="9"/>
      <c r="E67" s="10"/>
      <c r="F67" s="11">
        <v>23000000</v>
      </c>
      <c r="G67" s="63" t="s">
        <v>119</v>
      </c>
      <c r="H67" s="60"/>
    </row>
    <row r="68" spans="1:8" s="1" customFormat="1" ht="23.25" customHeight="1">
      <c r="A68" s="9">
        <f aca="true" t="shared" si="0" ref="A68:A79">A67+1</f>
        <v>16</v>
      </c>
      <c r="B68" s="32" t="s">
        <v>51</v>
      </c>
      <c r="C68" s="16" t="s">
        <v>285</v>
      </c>
      <c r="D68" s="9"/>
      <c r="E68" s="10"/>
      <c r="F68" s="11">
        <v>18000000</v>
      </c>
      <c r="G68" s="63"/>
      <c r="H68" s="60"/>
    </row>
    <row r="69" spans="1:8" s="1" customFormat="1" ht="19.5" customHeight="1">
      <c r="A69" s="9">
        <f t="shared" si="0"/>
        <v>17</v>
      </c>
      <c r="B69" s="32" t="s">
        <v>202</v>
      </c>
      <c r="C69" s="16" t="s">
        <v>285</v>
      </c>
      <c r="D69" s="9"/>
      <c r="E69" s="10"/>
      <c r="F69" s="47">
        <v>13000000</v>
      </c>
      <c r="G69" s="63"/>
      <c r="H69" s="60"/>
    </row>
    <row r="70" spans="1:8" s="1" customFormat="1" ht="19.5" customHeight="1">
      <c r="A70" s="9">
        <f t="shared" si="0"/>
        <v>18</v>
      </c>
      <c r="B70" s="32" t="s">
        <v>52</v>
      </c>
      <c r="C70" s="16" t="s">
        <v>285</v>
      </c>
      <c r="D70" s="33"/>
      <c r="E70" s="10"/>
      <c r="F70" s="11">
        <v>3700000</v>
      </c>
      <c r="G70" s="63"/>
      <c r="H70" s="60"/>
    </row>
    <row r="71" spans="1:8" s="1" customFormat="1" ht="19.5" customHeight="1">
      <c r="A71" s="9">
        <f t="shared" si="0"/>
        <v>19</v>
      </c>
      <c r="B71" s="32" t="s">
        <v>147</v>
      </c>
      <c r="C71" s="16" t="s">
        <v>58</v>
      </c>
      <c r="D71" s="35" t="s">
        <v>59</v>
      </c>
      <c r="E71" s="46"/>
      <c r="F71" s="11">
        <v>350000</v>
      </c>
      <c r="G71" s="63"/>
      <c r="H71" s="60"/>
    </row>
    <row r="72" spans="1:8" s="1" customFormat="1" ht="19.5" customHeight="1">
      <c r="A72" s="9">
        <f t="shared" si="0"/>
        <v>20</v>
      </c>
      <c r="B72" s="32" t="s">
        <v>148</v>
      </c>
      <c r="C72" s="16" t="s">
        <v>58</v>
      </c>
      <c r="D72" s="35" t="s">
        <v>59</v>
      </c>
      <c r="E72" s="46"/>
      <c r="F72" s="11">
        <v>550000</v>
      </c>
      <c r="G72" s="63"/>
      <c r="H72" s="60"/>
    </row>
    <row r="73" spans="1:8" s="1" customFormat="1" ht="19.5" customHeight="1">
      <c r="A73" s="9">
        <f t="shared" si="0"/>
        <v>21</v>
      </c>
      <c r="B73" s="32" t="s">
        <v>147</v>
      </c>
      <c r="C73" s="16" t="s">
        <v>58</v>
      </c>
      <c r="D73" s="35" t="s">
        <v>51</v>
      </c>
      <c r="E73" s="46"/>
      <c r="F73" s="11">
        <v>300000</v>
      </c>
      <c r="G73" s="63"/>
      <c r="H73" s="60"/>
    </row>
    <row r="74" spans="1:8" s="1" customFormat="1" ht="19.5" customHeight="1">
      <c r="A74" s="9">
        <f t="shared" si="0"/>
        <v>22</v>
      </c>
      <c r="B74" s="32" t="s">
        <v>148</v>
      </c>
      <c r="C74" s="16" t="s">
        <v>58</v>
      </c>
      <c r="D74" s="35" t="s">
        <v>51</v>
      </c>
      <c r="E74" s="46"/>
      <c r="F74" s="11">
        <v>450000</v>
      </c>
      <c r="G74" s="63"/>
      <c r="H74" s="60"/>
    </row>
    <row r="75" spans="1:8" s="1" customFormat="1" ht="19.5" customHeight="1">
      <c r="A75" s="9">
        <f t="shared" si="0"/>
        <v>23</v>
      </c>
      <c r="B75" s="32" t="s">
        <v>152</v>
      </c>
      <c r="C75" s="16" t="s">
        <v>286</v>
      </c>
      <c r="D75" s="35" t="s">
        <v>59</v>
      </c>
      <c r="E75" s="46"/>
      <c r="F75" s="11">
        <v>2300000</v>
      </c>
      <c r="G75" s="63"/>
      <c r="H75" s="60"/>
    </row>
    <row r="76" spans="1:8" s="1" customFormat="1" ht="19.5" customHeight="1">
      <c r="A76" s="9">
        <f t="shared" si="0"/>
        <v>24</v>
      </c>
      <c r="B76" s="32" t="s">
        <v>152</v>
      </c>
      <c r="C76" s="16" t="s">
        <v>286</v>
      </c>
      <c r="D76" s="35" t="s">
        <v>51</v>
      </c>
      <c r="E76" s="46"/>
      <c r="F76" s="11">
        <v>2100000</v>
      </c>
      <c r="G76" s="63"/>
      <c r="H76" s="60"/>
    </row>
    <row r="77" spans="1:8" s="1" customFormat="1" ht="33" customHeight="1">
      <c r="A77" s="9">
        <f>A76+1</f>
        <v>25</v>
      </c>
      <c r="B77" s="32" t="s">
        <v>153</v>
      </c>
      <c r="C77" s="16" t="s">
        <v>286</v>
      </c>
      <c r="D77" s="35" t="s">
        <v>150</v>
      </c>
      <c r="E77" s="46"/>
      <c r="F77" s="11">
        <v>2150000</v>
      </c>
      <c r="G77" s="63"/>
      <c r="H77" s="60"/>
    </row>
    <row r="78" spans="1:8" s="1" customFormat="1" ht="29.25" customHeight="1">
      <c r="A78" s="9">
        <f t="shared" si="0"/>
        <v>26</v>
      </c>
      <c r="B78" s="32" t="s">
        <v>151</v>
      </c>
      <c r="C78" s="16" t="s">
        <v>286</v>
      </c>
      <c r="D78" s="35" t="s">
        <v>150</v>
      </c>
      <c r="E78" s="46"/>
      <c r="F78" s="11">
        <v>1950000</v>
      </c>
      <c r="G78" s="63"/>
      <c r="H78" s="60"/>
    </row>
    <row r="79" spans="1:8" s="1" customFormat="1" ht="29.25" customHeight="1">
      <c r="A79" s="9">
        <f t="shared" si="0"/>
        <v>27</v>
      </c>
      <c r="B79" s="32" t="s">
        <v>213</v>
      </c>
      <c r="C79" s="16" t="s">
        <v>58</v>
      </c>
      <c r="D79" s="35"/>
      <c r="E79" s="46"/>
      <c r="F79" s="11">
        <v>45000</v>
      </c>
      <c r="G79" s="63"/>
      <c r="H79" s="60"/>
    </row>
    <row r="80" spans="1:8" s="1" customFormat="1" ht="19.5" customHeight="1">
      <c r="A80" s="29" t="s">
        <v>155</v>
      </c>
      <c r="B80" s="30" t="s">
        <v>156</v>
      </c>
      <c r="C80" s="34"/>
      <c r="D80" s="9"/>
      <c r="E80" s="35"/>
      <c r="F80" s="11"/>
      <c r="G80" s="35"/>
      <c r="H80" s="24"/>
    </row>
    <row r="81" spans="1:8" s="1" customFormat="1" ht="19.5" customHeight="1">
      <c r="A81" s="63">
        <v>1</v>
      </c>
      <c r="B81" s="73" t="s">
        <v>230</v>
      </c>
      <c r="C81" s="66" t="s">
        <v>79</v>
      </c>
      <c r="D81" s="81" t="s">
        <v>231</v>
      </c>
      <c r="E81" s="79"/>
      <c r="F81" s="82">
        <v>16000</v>
      </c>
      <c r="G81" s="79" t="s">
        <v>85</v>
      </c>
      <c r="H81" s="60"/>
    </row>
    <row r="82" spans="1:8" s="1" customFormat="1" ht="6" customHeight="1" hidden="1">
      <c r="A82" s="63"/>
      <c r="B82" s="73"/>
      <c r="C82" s="66"/>
      <c r="D82" s="81"/>
      <c r="E82" s="79"/>
      <c r="F82" s="82"/>
      <c r="G82" s="79"/>
      <c r="H82" s="60"/>
    </row>
    <row r="83" spans="1:8" s="1" customFormat="1" ht="25.5" customHeight="1">
      <c r="A83" s="63">
        <v>2</v>
      </c>
      <c r="B83" s="73" t="s">
        <v>113</v>
      </c>
      <c r="C83" s="66" t="s">
        <v>79</v>
      </c>
      <c r="D83" s="81" t="s">
        <v>232</v>
      </c>
      <c r="E83" s="79"/>
      <c r="F83" s="82">
        <v>16000</v>
      </c>
      <c r="G83" s="79"/>
      <c r="H83" s="60"/>
    </row>
    <row r="84" spans="1:8" s="1" customFormat="1" ht="19.5" customHeight="1" hidden="1">
      <c r="A84" s="63"/>
      <c r="B84" s="74"/>
      <c r="C84" s="66"/>
      <c r="D84" s="81"/>
      <c r="E84" s="79"/>
      <c r="F84" s="82"/>
      <c r="G84" s="79"/>
      <c r="H84" s="60"/>
    </row>
    <row r="85" spans="1:8" s="1" customFormat="1" ht="19.5" customHeight="1">
      <c r="A85" s="9">
        <v>3</v>
      </c>
      <c r="B85" s="32" t="s">
        <v>112</v>
      </c>
      <c r="C85" s="34"/>
      <c r="D85" s="9" t="s">
        <v>86</v>
      </c>
      <c r="E85" s="35"/>
      <c r="F85" s="11">
        <v>20000</v>
      </c>
      <c r="G85" s="79"/>
      <c r="H85" s="60"/>
    </row>
    <row r="86" spans="1:8" s="1" customFormat="1" ht="19.5" customHeight="1">
      <c r="A86" s="9">
        <v>4</v>
      </c>
      <c r="B86" s="32" t="s">
        <v>114</v>
      </c>
      <c r="C86" s="34" t="s">
        <v>79</v>
      </c>
      <c r="D86" s="7" t="s">
        <v>231</v>
      </c>
      <c r="E86" s="35"/>
      <c r="F86" s="11">
        <v>16000</v>
      </c>
      <c r="G86" s="79" t="s">
        <v>61</v>
      </c>
      <c r="H86" s="60"/>
    </row>
    <row r="87" spans="1:8" s="1" customFormat="1" ht="19.5" customHeight="1">
      <c r="A87" s="9">
        <v>5</v>
      </c>
      <c r="B87" s="32" t="s">
        <v>114</v>
      </c>
      <c r="C87" s="34" t="s">
        <v>79</v>
      </c>
      <c r="D87" s="7" t="s">
        <v>232</v>
      </c>
      <c r="E87" s="35"/>
      <c r="F87" s="11">
        <v>16000</v>
      </c>
      <c r="G87" s="79"/>
      <c r="H87" s="60"/>
    </row>
    <row r="88" spans="1:8" s="1" customFormat="1" ht="25.5" customHeight="1">
      <c r="A88" s="9">
        <v>6</v>
      </c>
      <c r="B88" s="32" t="s">
        <v>112</v>
      </c>
      <c r="C88" s="34" t="s">
        <v>79</v>
      </c>
      <c r="D88" s="9" t="s">
        <v>115</v>
      </c>
      <c r="E88" s="35"/>
      <c r="F88" s="11">
        <v>20000</v>
      </c>
      <c r="G88" s="79"/>
      <c r="H88" s="60"/>
    </row>
    <row r="89" spans="1:8" s="1" customFormat="1" ht="19.5" customHeight="1">
      <c r="A89" s="29" t="s">
        <v>289</v>
      </c>
      <c r="B89" s="30" t="s">
        <v>157</v>
      </c>
      <c r="C89" s="34"/>
      <c r="D89" s="9"/>
      <c r="E89" s="35"/>
      <c r="F89" s="11"/>
      <c r="G89" s="35"/>
      <c r="H89" s="24"/>
    </row>
    <row r="90" spans="1:8" s="1" customFormat="1" ht="19.5" customHeight="1">
      <c r="A90" s="35">
        <v>1</v>
      </c>
      <c r="B90" s="32" t="s">
        <v>158</v>
      </c>
      <c r="C90" s="34" t="s">
        <v>159</v>
      </c>
      <c r="D90" s="9" t="s">
        <v>160</v>
      </c>
      <c r="E90" s="35"/>
      <c r="F90" s="11">
        <v>23000</v>
      </c>
      <c r="G90" s="79" t="s">
        <v>161</v>
      </c>
      <c r="H90" s="60"/>
    </row>
    <row r="91" spans="1:8" s="1" customFormat="1" ht="24" customHeight="1">
      <c r="A91" s="32"/>
      <c r="B91" s="32"/>
      <c r="C91" s="34" t="s">
        <v>159</v>
      </c>
      <c r="D91" s="9" t="s">
        <v>162</v>
      </c>
      <c r="E91" s="35"/>
      <c r="F91" s="11">
        <v>23000</v>
      </c>
      <c r="G91" s="79"/>
      <c r="H91" s="60"/>
    </row>
    <row r="92" spans="1:8" s="1" customFormat="1" ht="29.25" customHeight="1">
      <c r="A92" s="8"/>
      <c r="B92" s="32"/>
      <c r="C92" s="34" t="s">
        <v>159</v>
      </c>
      <c r="D92" s="9" t="s">
        <v>163</v>
      </c>
      <c r="E92" s="35"/>
      <c r="F92" s="11">
        <v>23000</v>
      </c>
      <c r="G92" s="79"/>
      <c r="H92" s="60"/>
    </row>
    <row r="93" spans="1:8" s="1" customFormat="1" ht="19.5" customHeight="1">
      <c r="A93" s="9">
        <v>2</v>
      </c>
      <c r="B93" s="32" t="s">
        <v>164</v>
      </c>
      <c r="C93" s="34" t="s">
        <v>159</v>
      </c>
      <c r="D93" s="9"/>
      <c r="E93" s="35"/>
      <c r="F93" s="11">
        <v>27000</v>
      </c>
      <c r="G93" s="79"/>
      <c r="H93" s="60"/>
    </row>
    <row r="94" spans="1:8" s="1" customFormat="1" ht="19.5" customHeight="1">
      <c r="A94" s="9">
        <v>3</v>
      </c>
      <c r="B94" s="32" t="s">
        <v>165</v>
      </c>
      <c r="C94" s="34" t="s">
        <v>287</v>
      </c>
      <c r="D94" s="9"/>
      <c r="E94" s="35"/>
      <c r="F94" s="11">
        <v>650000</v>
      </c>
      <c r="G94" s="79"/>
      <c r="H94" s="60"/>
    </row>
    <row r="95" spans="1:8" s="1" customFormat="1" ht="19.5" customHeight="1">
      <c r="A95" s="9">
        <v>4</v>
      </c>
      <c r="B95" s="32" t="s">
        <v>166</v>
      </c>
      <c r="C95" s="34" t="s">
        <v>159</v>
      </c>
      <c r="D95" s="9"/>
      <c r="E95" s="35"/>
      <c r="F95" s="11">
        <v>28000</v>
      </c>
      <c r="G95" s="79"/>
      <c r="H95" s="60"/>
    </row>
    <row r="96" spans="1:8" s="1" customFormat="1" ht="19.5" customHeight="1">
      <c r="A96" s="35"/>
      <c r="B96" s="32" t="s">
        <v>158</v>
      </c>
      <c r="C96" s="34" t="s">
        <v>159</v>
      </c>
      <c r="D96" s="9" t="s">
        <v>167</v>
      </c>
      <c r="E96" s="35"/>
      <c r="F96" s="11">
        <v>20000</v>
      </c>
      <c r="G96" s="79" t="s">
        <v>168</v>
      </c>
      <c r="H96" s="60"/>
    </row>
    <row r="97" spans="1:8" s="1" customFormat="1" ht="19.5" customHeight="1">
      <c r="A97" s="35"/>
      <c r="B97" s="32"/>
      <c r="C97" s="34" t="s">
        <v>159</v>
      </c>
      <c r="D97" s="9" t="s">
        <v>169</v>
      </c>
      <c r="E97" s="35"/>
      <c r="F97" s="11">
        <v>20000</v>
      </c>
      <c r="G97" s="79"/>
      <c r="H97" s="60"/>
    </row>
    <row r="98" spans="1:8" s="1" customFormat="1" ht="21" customHeight="1">
      <c r="A98" s="8"/>
      <c r="B98" s="32"/>
      <c r="C98" s="34" t="s">
        <v>159</v>
      </c>
      <c r="D98" s="9" t="s">
        <v>170</v>
      </c>
      <c r="E98" s="35"/>
      <c r="F98" s="11">
        <v>21000</v>
      </c>
      <c r="G98" s="79"/>
      <c r="H98" s="60"/>
    </row>
    <row r="99" spans="1:8" s="1" customFormat="1" ht="19.5" customHeight="1">
      <c r="A99" s="9">
        <v>5</v>
      </c>
      <c r="B99" s="32" t="s">
        <v>164</v>
      </c>
      <c r="C99" s="34" t="s">
        <v>159</v>
      </c>
      <c r="D99" s="9"/>
      <c r="E99" s="35"/>
      <c r="F99" s="11">
        <v>22000</v>
      </c>
      <c r="G99" s="79"/>
      <c r="H99" s="60"/>
    </row>
    <row r="100" spans="1:8" s="1" customFormat="1" ht="19.5" customHeight="1">
      <c r="A100" s="9">
        <v>6</v>
      </c>
      <c r="B100" s="32" t="s">
        <v>165</v>
      </c>
      <c r="C100" s="34" t="s">
        <v>287</v>
      </c>
      <c r="D100" s="9"/>
      <c r="E100" s="35"/>
      <c r="F100" s="11">
        <v>800000</v>
      </c>
      <c r="G100" s="79"/>
      <c r="H100" s="60"/>
    </row>
    <row r="101" spans="1:8" s="1" customFormat="1" ht="19.5" customHeight="1">
      <c r="A101" s="9">
        <v>7</v>
      </c>
      <c r="B101" s="32" t="s">
        <v>166</v>
      </c>
      <c r="C101" s="34" t="s">
        <v>79</v>
      </c>
      <c r="D101" s="9"/>
      <c r="E101" s="35"/>
      <c r="F101" s="11">
        <v>28000</v>
      </c>
      <c r="G101" s="79"/>
      <c r="H101" s="60"/>
    </row>
    <row r="102" spans="1:8" s="1" customFormat="1" ht="67.5" customHeight="1">
      <c r="A102" s="48" t="s">
        <v>173</v>
      </c>
      <c r="B102" s="48" t="s">
        <v>171</v>
      </c>
      <c r="C102" s="48" t="s">
        <v>159</v>
      </c>
      <c r="D102" s="29"/>
      <c r="E102" s="41"/>
      <c r="F102" s="49">
        <v>20000</v>
      </c>
      <c r="G102" s="35" t="s">
        <v>172</v>
      </c>
      <c r="H102" s="24"/>
    </row>
    <row r="103" spans="1:8" s="1" customFormat="1" ht="19.5" customHeight="1">
      <c r="A103" s="29" t="s">
        <v>174</v>
      </c>
      <c r="B103" s="30" t="s">
        <v>175</v>
      </c>
      <c r="C103" s="16"/>
      <c r="D103" s="9"/>
      <c r="E103" s="10"/>
      <c r="F103" s="11"/>
      <c r="G103" s="33"/>
      <c r="H103" s="24"/>
    </row>
    <row r="104" spans="1:8" s="1" customFormat="1" ht="19.5" customHeight="1">
      <c r="A104" s="9">
        <v>9</v>
      </c>
      <c r="B104" s="8" t="s">
        <v>176</v>
      </c>
      <c r="C104" s="16" t="s">
        <v>58</v>
      </c>
      <c r="D104" s="9" t="s">
        <v>177</v>
      </c>
      <c r="E104" s="50"/>
      <c r="F104" s="11">
        <v>60000</v>
      </c>
      <c r="G104" s="63" t="s">
        <v>120</v>
      </c>
      <c r="H104" s="60"/>
    </row>
    <row r="105" spans="1:8" s="1" customFormat="1" ht="30" customHeight="1">
      <c r="A105" s="9">
        <v>2</v>
      </c>
      <c r="B105" s="8" t="s">
        <v>176</v>
      </c>
      <c r="C105" s="16" t="s">
        <v>58</v>
      </c>
      <c r="D105" s="9"/>
      <c r="E105" s="50"/>
      <c r="F105" s="11">
        <v>60000</v>
      </c>
      <c r="G105" s="63"/>
      <c r="H105" s="60"/>
    </row>
    <row r="106" spans="1:8" s="1" customFormat="1" ht="29.25" customHeight="1">
      <c r="A106" s="9">
        <v>3</v>
      </c>
      <c r="B106" s="8" t="s">
        <v>203</v>
      </c>
      <c r="C106" s="16" t="s">
        <v>286</v>
      </c>
      <c r="D106" s="9" t="s">
        <v>178</v>
      </c>
      <c r="E106" s="9" t="s">
        <v>179</v>
      </c>
      <c r="F106" s="11">
        <v>1000000</v>
      </c>
      <c r="G106" s="63"/>
      <c r="H106" s="60"/>
    </row>
    <row r="107" spans="1:8" s="1" customFormat="1" ht="28.5" customHeight="1">
      <c r="A107" s="9">
        <v>4</v>
      </c>
      <c r="B107" s="8" t="s">
        <v>204</v>
      </c>
      <c r="C107" s="16" t="s">
        <v>286</v>
      </c>
      <c r="D107" s="9" t="s">
        <v>178</v>
      </c>
      <c r="E107" s="9" t="s">
        <v>179</v>
      </c>
      <c r="F107" s="11">
        <v>800000</v>
      </c>
      <c r="G107" s="63"/>
      <c r="H107" s="60"/>
    </row>
    <row r="108" spans="1:8" s="1" customFormat="1" ht="33" customHeight="1">
      <c r="A108" s="9">
        <v>5</v>
      </c>
      <c r="B108" s="8" t="s">
        <v>180</v>
      </c>
      <c r="C108" s="16" t="s">
        <v>286</v>
      </c>
      <c r="D108" s="9" t="s">
        <v>178</v>
      </c>
      <c r="E108" s="9" t="s">
        <v>179</v>
      </c>
      <c r="F108" s="11">
        <v>700000</v>
      </c>
      <c r="G108" s="63"/>
      <c r="H108" s="60"/>
    </row>
    <row r="109" spans="1:8" s="1" customFormat="1" ht="34.5" customHeight="1">
      <c r="A109" s="63">
        <v>6</v>
      </c>
      <c r="B109" s="63" t="s">
        <v>205</v>
      </c>
      <c r="C109" s="62" t="s">
        <v>286</v>
      </c>
      <c r="D109" s="63" t="s">
        <v>178</v>
      </c>
      <c r="E109" s="63" t="s">
        <v>179</v>
      </c>
      <c r="F109" s="82">
        <v>750000</v>
      </c>
      <c r="G109" s="63"/>
      <c r="H109" s="60"/>
    </row>
    <row r="110" spans="1:8" s="1" customFormat="1" ht="6.75" customHeight="1">
      <c r="A110" s="63"/>
      <c r="B110" s="63"/>
      <c r="C110" s="62"/>
      <c r="D110" s="63"/>
      <c r="E110" s="63"/>
      <c r="F110" s="82"/>
      <c r="G110" s="63"/>
      <c r="H110" s="60"/>
    </row>
    <row r="111" spans="1:8" s="1" customFormat="1" ht="32.25" customHeight="1">
      <c r="A111" s="9">
        <v>7</v>
      </c>
      <c r="B111" s="8" t="s">
        <v>217</v>
      </c>
      <c r="C111" s="16" t="s">
        <v>286</v>
      </c>
      <c r="D111" s="9" t="s">
        <v>116</v>
      </c>
      <c r="E111" s="50"/>
      <c r="F111" s="11">
        <v>250000</v>
      </c>
      <c r="G111" s="63"/>
      <c r="H111" s="60"/>
    </row>
    <row r="112" spans="1:8" s="1" customFormat="1" ht="30.75" customHeight="1">
      <c r="A112" s="9">
        <v>8</v>
      </c>
      <c r="B112" s="8" t="s">
        <v>218</v>
      </c>
      <c r="C112" s="16" t="s">
        <v>286</v>
      </c>
      <c r="D112" s="9" t="s">
        <v>116</v>
      </c>
      <c r="E112" s="50"/>
      <c r="F112" s="11">
        <v>150000</v>
      </c>
      <c r="G112" s="63"/>
      <c r="H112" s="60"/>
    </row>
    <row r="113" spans="1:8" s="1" customFormat="1" ht="28.5" customHeight="1">
      <c r="A113" s="9">
        <v>9</v>
      </c>
      <c r="B113" s="8" t="s">
        <v>117</v>
      </c>
      <c r="C113" s="16" t="s">
        <v>53</v>
      </c>
      <c r="D113" s="9" t="s">
        <v>116</v>
      </c>
      <c r="E113" s="50"/>
      <c r="F113" s="11">
        <v>140000</v>
      </c>
      <c r="G113" s="63"/>
      <c r="H113" s="60"/>
    </row>
    <row r="114" spans="1:8" s="1" customFormat="1" ht="19.5" customHeight="1">
      <c r="A114" s="51" t="s">
        <v>181</v>
      </c>
      <c r="B114" s="19" t="s">
        <v>182</v>
      </c>
      <c r="C114" s="16"/>
      <c r="D114" s="9"/>
      <c r="E114" s="9"/>
      <c r="F114" s="11"/>
      <c r="G114" s="9"/>
      <c r="H114" s="24"/>
    </row>
    <row r="115" spans="1:8" s="1" customFormat="1" ht="19.5" customHeight="1">
      <c r="A115" s="9">
        <v>1</v>
      </c>
      <c r="B115" s="8" t="s">
        <v>183</v>
      </c>
      <c r="C115" s="16" t="s">
        <v>184</v>
      </c>
      <c r="D115" s="9" t="s">
        <v>185</v>
      </c>
      <c r="E115" s="9"/>
      <c r="F115" s="11">
        <v>24690</v>
      </c>
      <c r="G115" s="63" t="s">
        <v>281</v>
      </c>
      <c r="H115" s="60"/>
    </row>
    <row r="116" spans="1:8" s="1" customFormat="1" ht="21.75" customHeight="1">
      <c r="A116" s="9">
        <v>2</v>
      </c>
      <c r="B116" s="8" t="s">
        <v>186</v>
      </c>
      <c r="C116" s="16" t="s">
        <v>184</v>
      </c>
      <c r="D116" s="9">
        <v>0.05</v>
      </c>
      <c r="E116" s="9"/>
      <c r="F116" s="11">
        <v>22980</v>
      </c>
      <c r="G116" s="63"/>
      <c r="H116" s="60"/>
    </row>
    <row r="117" spans="1:8" s="1" customFormat="1" ht="19.5" customHeight="1">
      <c r="A117" s="9">
        <v>3</v>
      </c>
      <c r="B117" s="8" t="s">
        <v>187</v>
      </c>
      <c r="C117" s="16" t="s">
        <v>184</v>
      </c>
      <c r="D117" s="9"/>
      <c r="E117" s="9"/>
      <c r="F117" s="11">
        <v>22840</v>
      </c>
      <c r="G117" s="63"/>
      <c r="H117" s="60"/>
    </row>
    <row r="118" spans="1:8" s="1" customFormat="1" ht="19.5" customHeight="1">
      <c r="A118" s="9">
        <v>4</v>
      </c>
      <c r="B118" s="8" t="s">
        <v>87</v>
      </c>
      <c r="C118" s="16" t="s">
        <v>88</v>
      </c>
      <c r="D118" s="9" t="s">
        <v>89</v>
      </c>
      <c r="E118" s="9"/>
      <c r="F118" s="11">
        <v>490000</v>
      </c>
      <c r="G118" s="79" t="s">
        <v>90</v>
      </c>
      <c r="H118" s="60"/>
    </row>
    <row r="119" spans="1:8" s="1" customFormat="1" ht="19.5" customHeight="1">
      <c r="A119" s="9">
        <v>5</v>
      </c>
      <c r="B119" s="8" t="s">
        <v>87</v>
      </c>
      <c r="C119" s="16" t="s">
        <v>88</v>
      </c>
      <c r="D119" s="9" t="s">
        <v>91</v>
      </c>
      <c r="E119" s="9"/>
      <c r="F119" s="11">
        <v>460000</v>
      </c>
      <c r="G119" s="79"/>
      <c r="H119" s="60"/>
    </row>
    <row r="120" spans="1:8" s="1" customFormat="1" ht="19.5" customHeight="1">
      <c r="A120" s="9">
        <v>6</v>
      </c>
      <c r="B120" s="8" t="s">
        <v>87</v>
      </c>
      <c r="C120" s="16" t="s">
        <v>88</v>
      </c>
      <c r="D120" s="9" t="s">
        <v>92</v>
      </c>
      <c r="E120" s="9"/>
      <c r="F120" s="11">
        <v>460000</v>
      </c>
      <c r="G120" s="79"/>
      <c r="H120" s="60"/>
    </row>
    <row r="121" spans="1:8" s="1" customFormat="1" ht="39.75" customHeight="1">
      <c r="A121" s="18" t="s">
        <v>188</v>
      </c>
      <c r="B121" s="19" t="s">
        <v>219</v>
      </c>
      <c r="C121" s="16"/>
      <c r="D121" s="9"/>
      <c r="E121" s="10"/>
      <c r="F121" s="11"/>
      <c r="G121" s="33"/>
      <c r="H121" s="24"/>
    </row>
    <row r="122" spans="1:8" s="1" customFormat="1" ht="19.5" customHeight="1">
      <c r="A122" s="63">
        <v>1</v>
      </c>
      <c r="B122" s="63" t="s">
        <v>71</v>
      </c>
      <c r="C122" s="16" t="s">
        <v>58</v>
      </c>
      <c r="D122" s="9"/>
      <c r="E122" s="9" t="s">
        <v>74</v>
      </c>
      <c r="F122" s="11">
        <v>5000</v>
      </c>
      <c r="G122" s="63" t="s">
        <v>208</v>
      </c>
      <c r="H122" s="60"/>
    </row>
    <row r="123" spans="1:8" s="1" customFormat="1" ht="19.5" customHeight="1">
      <c r="A123" s="63"/>
      <c r="B123" s="63"/>
      <c r="C123" s="16" t="s">
        <v>58</v>
      </c>
      <c r="D123" s="9"/>
      <c r="E123" s="9" t="s">
        <v>75</v>
      </c>
      <c r="F123" s="11">
        <v>7000</v>
      </c>
      <c r="G123" s="63"/>
      <c r="H123" s="60"/>
    </row>
    <row r="124" spans="1:8" s="1" customFormat="1" ht="19.5" customHeight="1">
      <c r="A124" s="63"/>
      <c r="B124" s="63"/>
      <c r="C124" s="16" t="s">
        <v>58</v>
      </c>
      <c r="D124" s="9"/>
      <c r="E124" s="9" t="s">
        <v>76</v>
      </c>
      <c r="F124" s="11">
        <v>9000</v>
      </c>
      <c r="G124" s="63"/>
      <c r="H124" s="60"/>
    </row>
    <row r="125" spans="1:8" s="1" customFormat="1" ht="19.5" customHeight="1">
      <c r="A125" s="63"/>
      <c r="B125" s="63"/>
      <c r="C125" s="16" t="s">
        <v>58</v>
      </c>
      <c r="D125" s="9"/>
      <c r="E125" s="9" t="s">
        <v>77</v>
      </c>
      <c r="F125" s="11">
        <v>14000</v>
      </c>
      <c r="G125" s="63"/>
      <c r="H125" s="60"/>
    </row>
    <row r="126" spans="1:8" s="1" customFormat="1" ht="26.25" customHeight="1">
      <c r="A126" s="63"/>
      <c r="B126" s="63"/>
      <c r="C126" s="16" t="s">
        <v>58</v>
      </c>
      <c r="D126" s="9"/>
      <c r="E126" s="9" t="s">
        <v>72</v>
      </c>
      <c r="F126" s="11">
        <v>20000</v>
      </c>
      <c r="G126" s="63"/>
      <c r="H126" s="60"/>
    </row>
    <row r="127" spans="1:8" s="1" customFormat="1" ht="19.5" customHeight="1">
      <c r="A127" s="63"/>
      <c r="B127" s="63"/>
      <c r="C127" s="16" t="s">
        <v>58</v>
      </c>
      <c r="D127" s="9"/>
      <c r="E127" s="9" t="s">
        <v>73</v>
      </c>
      <c r="F127" s="11">
        <v>32000</v>
      </c>
      <c r="G127" s="63"/>
      <c r="H127" s="60"/>
    </row>
    <row r="128" spans="1:8" s="1" customFormat="1" ht="42" customHeight="1">
      <c r="A128" s="18" t="s">
        <v>212</v>
      </c>
      <c r="B128" s="30" t="s">
        <v>189</v>
      </c>
      <c r="C128" s="16" t="s">
        <v>58</v>
      </c>
      <c r="D128" s="9"/>
      <c r="E128" s="9"/>
      <c r="F128" s="52"/>
      <c r="G128" s="9"/>
      <c r="H128" s="24"/>
    </row>
    <row r="129" spans="1:8" s="1" customFormat="1" ht="19.5" customHeight="1">
      <c r="A129" s="77">
        <v>1</v>
      </c>
      <c r="B129" s="75" t="s">
        <v>190</v>
      </c>
      <c r="C129" s="16" t="s">
        <v>191</v>
      </c>
      <c r="D129" s="7" t="s">
        <v>233</v>
      </c>
      <c r="E129" s="9"/>
      <c r="F129" s="11">
        <v>210000</v>
      </c>
      <c r="G129" s="79" t="s">
        <v>282</v>
      </c>
      <c r="H129" s="60"/>
    </row>
    <row r="130" spans="1:8" s="1" customFormat="1" ht="19.5" customHeight="1">
      <c r="A130" s="77"/>
      <c r="B130" s="75"/>
      <c r="C130" s="16" t="s">
        <v>191</v>
      </c>
      <c r="D130" s="7" t="s">
        <v>234</v>
      </c>
      <c r="E130" s="9"/>
      <c r="F130" s="11">
        <v>140000</v>
      </c>
      <c r="G130" s="79"/>
      <c r="H130" s="60"/>
    </row>
    <row r="131" spans="1:8" s="1" customFormat="1" ht="19.5" customHeight="1">
      <c r="A131" s="77"/>
      <c r="B131" s="75"/>
      <c r="C131" s="16" t="s">
        <v>191</v>
      </c>
      <c r="D131" s="7" t="s">
        <v>235</v>
      </c>
      <c r="E131" s="9"/>
      <c r="F131" s="11">
        <v>120000</v>
      </c>
      <c r="G131" s="79"/>
      <c r="H131" s="60"/>
    </row>
    <row r="132" spans="1:8" s="1" customFormat="1" ht="19.5" customHeight="1">
      <c r="A132" s="77"/>
      <c r="B132" s="75"/>
      <c r="C132" s="16" t="s">
        <v>191</v>
      </c>
      <c r="D132" s="7" t="s">
        <v>236</v>
      </c>
      <c r="E132" s="9"/>
      <c r="F132" s="11">
        <v>80000</v>
      </c>
      <c r="G132" s="79"/>
      <c r="H132" s="60"/>
    </row>
    <row r="133" spans="1:8" s="1" customFormat="1" ht="19.5" customHeight="1">
      <c r="A133" s="77"/>
      <c r="B133" s="75"/>
      <c r="C133" s="16" t="s">
        <v>191</v>
      </c>
      <c r="D133" s="7" t="s">
        <v>237</v>
      </c>
      <c r="E133" s="9"/>
      <c r="F133" s="11">
        <v>64000</v>
      </c>
      <c r="G133" s="79"/>
      <c r="H133" s="60"/>
    </row>
    <row r="134" spans="1:8" s="1" customFormat="1" ht="19.5" customHeight="1">
      <c r="A134" s="77"/>
      <c r="B134" s="75"/>
      <c r="C134" s="16" t="s">
        <v>191</v>
      </c>
      <c r="D134" s="7" t="s">
        <v>238</v>
      </c>
      <c r="E134" s="9"/>
      <c r="F134" s="11">
        <v>56000</v>
      </c>
      <c r="G134" s="79"/>
      <c r="H134" s="60"/>
    </row>
    <row r="135" spans="1:8" s="1" customFormat="1" ht="19.5" customHeight="1">
      <c r="A135" s="77"/>
      <c r="B135" s="75"/>
      <c r="C135" s="16" t="s">
        <v>191</v>
      </c>
      <c r="D135" s="7" t="s">
        <v>239</v>
      </c>
      <c r="E135" s="9"/>
      <c r="F135" s="11">
        <v>36000</v>
      </c>
      <c r="G135" s="79"/>
      <c r="H135" s="60"/>
    </row>
    <row r="136" spans="1:8" s="1" customFormat="1" ht="19.5" customHeight="1">
      <c r="A136" s="77"/>
      <c r="B136" s="75"/>
      <c r="C136" s="16" t="s">
        <v>191</v>
      </c>
      <c r="D136" s="7" t="s">
        <v>240</v>
      </c>
      <c r="E136" s="9"/>
      <c r="F136" s="11">
        <v>29000</v>
      </c>
      <c r="G136" s="79"/>
      <c r="H136" s="60"/>
    </row>
    <row r="137" spans="1:8" s="1" customFormat="1" ht="19.5" customHeight="1">
      <c r="A137" s="77"/>
      <c r="B137" s="75"/>
      <c r="C137" s="16" t="s">
        <v>191</v>
      </c>
      <c r="D137" s="7" t="s">
        <v>241</v>
      </c>
      <c r="E137" s="9"/>
      <c r="F137" s="11">
        <v>24000</v>
      </c>
      <c r="G137" s="79"/>
      <c r="H137" s="60"/>
    </row>
    <row r="138" spans="1:8" s="1" customFormat="1" ht="19.5" customHeight="1">
      <c r="A138" s="63">
        <v>3</v>
      </c>
      <c r="B138" s="76" t="s">
        <v>192</v>
      </c>
      <c r="C138" s="16" t="s">
        <v>191</v>
      </c>
      <c r="D138" s="9"/>
      <c r="E138" s="7" t="s">
        <v>233</v>
      </c>
      <c r="F138" s="11">
        <v>210000</v>
      </c>
      <c r="G138" s="63" t="s">
        <v>93</v>
      </c>
      <c r="H138" s="60"/>
    </row>
    <row r="139" spans="1:8" s="1" customFormat="1" ht="19.5" customHeight="1">
      <c r="A139" s="63"/>
      <c r="B139" s="76"/>
      <c r="C139" s="16" t="s">
        <v>191</v>
      </c>
      <c r="D139" s="9"/>
      <c r="E139" s="7" t="s">
        <v>234</v>
      </c>
      <c r="F139" s="11">
        <v>140000</v>
      </c>
      <c r="G139" s="63"/>
      <c r="H139" s="60"/>
    </row>
    <row r="140" spans="1:8" s="1" customFormat="1" ht="19.5" customHeight="1">
      <c r="A140" s="63"/>
      <c r="B140" s="76"/>
      <c r="C140" s="16" t="s">
        <v>191</v>
      </c>
      <c r="D140" s="9"/>
      <c r="E140" s="7" t="s">
        <v>235</v>
      </c>
      <c r="F140" s="11">
        <v>120000</v>
      </c>
      <c r="G140" s="63"/>
      <c r="H140" s="60"/>
    </row>
    <row r="141" spans="1:8" s="1" customFormat="1" ht="19.5" customHeight="1">
      <c r="A141" s="63"/>
      <c r="B141" s="76"/>
      <c r="C141" s="16" t="s">
        <v>191</v>
      </c>
      <c r="D141" s="9"/>
      <c r="E141" s="7" t="s">
        <v>236</v>
      </c>
      <c r="F141" s="11">
        <v>80000</v>
      </c>
      <c r="G141" s="63"/>
      <c r="H141" s="60"/>
    </row>
    <row r="142" spans="1:8" s="1" customFormat="1" ht="20.25" customHeight="1">
      <c r="A142" s="63"/>
      <c r="B142" s="76"/>
      <c r="C142" s="16" t="s">
        <v>191</v>
      </c>
      <c r="D142" s="9"/>
      <c r="E142" s="7" t="s">
        <v>237</v>
      </c>
      <c r="F142" s="11">
        <v>64000</v>
      </c>
      <c r="G142" s="63"/>
      <c r="H142" s="60"/>
    </row>
    <row r="143" spans="1:8" s="1" customFormat="1" ht="19.5" customHeight="1">
      <c r="A143" s="63"/>
      <c r="B143" s="76"/>
      <c r="C143" s="16" t="s">
        <v>191</v>
      </c>
      <c r="D143" s="9"/>
      <c r="E143" s="7" t="s">
        <v>238</v>
      </c>
      <c r="F143" s="11">
        <v>56000</v>
      </c>
      <c r="G143" s="63"/>
      <c r="H143" s="60"/>
    </row>
    <row r="144" spans="1:8" s="1" customFormat="1" ht="19.5" customHeight="1">
      <c r="A144" s="63"/>
      <c r="B144" s="76"/>
      <c r="C144" s="16" t="s">
        <v>191</v>
      </c>
      <c r="D144" s="9"/>
      <c r="E144" s="7" t="s">
        <v>239</v>
      </c>
      <c r="F144" s="11">
        <v>36000</v>
      </c>
      <c r="G144" s="63"/>
      <c r="H144" s="60"/>
    </row>
    <row r="145" spans="1:8" s="1" customFormat="1" ht="19.5" customHeight="1">
      <c r="A145" s="63"/>
      <c r="B145" s="76"/>
      <c r="C145" s="16" t="s">
        <v>191</v>
      </c>
      <c r="D145" s="9"/>
      <c r="E145" s="7" t="s">
        <v>240</v>
      </c>
      <c r="F145" s="11">
        <v>29000</v>
      </c>
      <c r="G145" s="63"/>
      <c r="H145" s="60"/>
    </row>
    <row r="146" spans="1:8" s="1" customFormat="1" ht="19.5" customHeight="1">
      <c r="A146" s="63"/>
      <c r="B146" s="76"/>
      <c r="C146" s="16" t="s">
        <v>191</v>
      </c>
      <c r="D146" s="9"/>
      <c r="E146" s="7" t="s">
        <v>241</v>
      </c>
      <c r="F146" s="11">
        <v>24000</v>
      </c>
      <c r="G146" s="63"/>
      <c r="H146" s="60"/>
    </row>
    <row r="147" spans="1:8" s="2" customFormat="1" ht="19.5" customHeight="1">
      <c r="A147" s="18" t="s">
        <v>221</v>
      </c>
      <c r="B147" s="19" t="s">
        <v>193</v>
      </c>
      <c r="C147" s="16"/>
      <c r="D147" s="9"/>
      <c r="E147" s="9"/>
      <c r="F147" s="52"/>
      <c r="G147" s="9"/>
      <c r="H147" s="27"/>
    </row>
    <row r="148" spans="1:8" s="6" customFormat="1" ht="19.5" customHeight="1">
      <c r="A148" s="9">
        <v>1</v>
      </c>
      <c r="B148" s="8" t="s">
        <v>81</v>
      </c>
      <c r="C148" s="16" t="s">
        <v>63</v>
      </c>
      <c r="D148" s="9" t="s">
        <v>94</v>
      </c>
      <c r="E148" s="9" t="s">
        <v>194</v>
      </c>
      <c r="F148" s="11">
        <v>2920000</v>
      </c>
      <c r="G148" s="63" t="s">
        <v>209</v>
      </c>
      <c r="H148" s="61"/>
    </row>
    <row r="149" spans="1:8" s="6" customFormat="1" ht="19.5" customHeight="1">
      <c r="A149" s="9">
        <v>2</v>
      </c>
      <c r="B149" s="8" t="s">
        <v>81</v>
      </c>
      <c r="C149" s="16" t="s">
        <v>63</v>
      </c>
      <c r="D149" s="9" t="s">
        <v>95</v>
      </c>
      <c r="E149" s="9" t="s">
        <v>194</v>
      </c>
      <c r="F149" s="11">
        <v>2700000</v>
      </c>
      <c r="G149" s="63"/>
      <c r="H149" s="61"/>
    </row>
    <row r="150" spans="1:8" s="6" customFormat="1" ht="19.5" customHeight="1">
      <c r="A150" s="9">
        <v>3</v>
      </c>
      <c r="B150" s="8" t="s">
        <v>80</v>
      </c>
      <c r="C150" s="16" t="s">
        <v>63</v>
      </c>
      <c r="D150" s="9" t="s">
        <v>94</v>
      </c>
      <c r="E150" s="9" t="s">
        <v>194</v>
      </c>
      <c r="F150" s="11">
        <v>4340000</v>
      </c>
      <c r="G150" s="63"/>
      <c r="H150" s="61"/>
    </row>
    <row r="151" spans="1:8" s="6" customFormat="1" ht="19.5" customHeight="1">
      <c r="A151" s="9">
        <v>4</v>
      </c>
      <c r="B151" s="8" t="s">
        <v>80</v>
      </c>
      <c r="C151" s="16" t="s">
        <v>63</v>
      </c>
      <c r="D151" s="9" t="s">
        <v>95</v>
      </c>
      <c r="E151" s="9" t="s">
        <v>194</v>
      </c>
      <c r="F151" s="11">
        <v>4100000</v>
      </c>
      <c r="G151" s="63"/>
      <c r="H151" s="61"/>
    </row>
    <row r="152" spans="1:8" s="6" customFormat="1" ht="19.5" customHeight="1">
      <c r="A152" s="9">
        <v>5</v>
      </c>
      <c r="B152" s="8" t="s">
        <v>96</v>
      </c>
      <c r="C152" s="16" t="s">
        <v>63</v>
      </c>
      <c r="D152" s="9" t="s">
        <v>94</v>
      </c>
      <c r="E152" s="9" t="s">
        <v>194</v>
      </c>
      <c r="F152" s="11">
        <v>5720000</v>
      </c>
      <c r="G152" s="63"/>
      <c r="H152" s="61"/>
    </row>
    <row r="153" spans="1:8" s="6" customFormat="1" ht="19.5" customHeight="1">
      <c r="A153" s="9">
        <v>6</v>
      </c>
      <c r="B153" s="8" t="s">
        <v>96</v>
      </c>
      <c r="C153" s="16" t="s">
        <v>63</v>
      </c>
      <c r="D153" s="9" t="s">
        <v>95</v>
      </c>
      <c r="E153" s="9" t="s">
        <v>194</v>
      </c>
      <c r="F153" s="11">
        <v>5480000</v>
      </c>
      <c r="G153" s="63"/>
      <c r="H153" s="61"/>
    </row>
    <row r="154" spans="1:8" s="6" customFormat="1" ht="19.5" customHeight="1">
      <c r="A154" s="9">
        <v>7</v>
      </c>
      <c r="B154" s="8" t="s">
        <v>97</v>
      </c>
      <c r="C154" s="16" t="s">
        <v>63</v>
      </c>
      <c r="D154" s="9" t="s">
        <v>94</v>
      </c>
      <c r="E154" s="9" t="s">
        <v>194</v>
      </c>
      <c r="F154" s="11">
        <v>7120000</v>
      </c>
      <c r="G154" s="63"/>
      <c r="H154" s="61"/>
    </row>
    <row r="155" spans="1:8" s="6" customFormat="1" ht="19.5" customHeight="1">
      <c r="A155" s="9">
        <v>8</v>
      </c>
      <c r="B155" s="8" t="s">
        <v>97</v>
      </c>
      <c r="C155" s="16" t="s">
        <v>63</v>
      </c>
      <c r="D155" s="9" t="s">
        <v>95</v>
      </c>
      <c r="E155" s="9" t="s">
        <v>194</v>
      </c>
      <c r="F155" s="11">
        <v>6920000</v>
      </c>
      <c r="G155" s="63"/>
      <c r="H155" s="61"/>
    </row>
    <row r="156" spans="1:8" s="6" customFormat="1" ht="19.5" customHeight="1">
      <c r="A156" s="20" t="s">
        <v>290</v>
      </c>
      <c r="B156" s="19" t="s">
        <v>288</v>
      </c>
      <c r="C156" s="16"/>
      <c r="D156" s="9"/>
      <c r="E156" s="9"/>
      <c r="F156" s="11"/>
      <c r="G156" s="9"/>
      <c r="H156" s="28"/>
    </row>
    <row r="157" spans="1:8" s="1" customFormat="1" ht="19.5" customHeight="1">
      <c r="A157" s="62">
        <v>1</v>
      </c>
      <c r="B157" s="67" t="s">
        <v>227</v>
      </c>
      <c r="C157" s="16" t="s">
        <v>58</v>
      </c>
      <c r="D157" s="9"/>
      <c r="E157" s="7" t="s">
        <v>242</v>
      </c>
      <c r="F157" s="11">
        <v>7400</v>
      </c>
      <c r="G157" s="63" t="s">
        <v>209</v>
      </c>
      <c r="H157" s="60"/>
    </row>
    <row r="158" spans="1:8" s="1" customFormat="1" ht="19.5" customHeight="1">
      <c r="A158" s="62"/>
      <c r="B158" s="67"/>
      <c r="C158" s="16" t="s">
        <v>58</v>
      </c>
      <c r="D158" s="9"/>
      <c r="E158" s="7" t="s">
        <v>243</v>
      </c>
      <c r="F158" s="11">
        <v>9500</v>
      </c>
      <c r="G158" s="63"/>
      <c r="H158" s="60"/>
    </row>
    <row r="159" spans="1:8" s="1" customFormat="1" ht="19.5" customHeight="1">
      <c r="A159" s="62"/>
      <c r="B159" s="67"/>
      <c r="C159" s="16" t="s">
        <v>58</v>
      </c>
      <c r="D159" s="9"/>
      <c r="E159" s="7" t="s">
        <v>244</v>
      </c>
      <c r="F159" s="11">
        <v>12200</v>
      </c>
      <c r="G159" s="63"/>
      <c r="H159" s="60"/>
    </row>
    <row r="160" spans="1:8" s="1" customFormat="1" ht="19.5" customHeight="1">
      <c r="A160" s="62"/>
      <c r="B160" s="67"/>
      <c r="C160" s="16" t="s">
        <v>58</v>
      </c>
      <c r="D160" s="9"/>
      <c r="E160" s="7" t="s">
        <v>245</v>
      </c>
      <c r="F160" s="11">
        <v>16500</v>
      </c>
      <c r="G160" s="63"/>
      <c r="H160" s="60"/>
    </row>
    <row r="161" spans="1:8" s="1" customFormat="1" ht="37.5" customHeight="1">
      <c r="A161" s="62"/>
      <c r="B161" s="67"/>
      <c r="C161" s="16" t="s">
        <v>58</v>
      </c>
      <c r="D161" s="9"/>
      <c r="E161" s="7" t="s">
        <v>246</v>
      </c>
      <c r="F161" s="11">
        <v>20000</v>
      </c>
      <c r="G161" s="63"/>
      <c r="H161" s="60"/>
    </row>
    <row r="162" spans="1:8" s="1" customFormat="1" ht="28.5" customHeight="1">
      <c r="A162" s="62"/>
      <c r="B162" s="67"/>
      <c r="C162" s="16" t="s">
        <v>58</v>
      </c>
      <c r="D162" s="9"/>
      <c r="E162" s="7" t="s">
        <v>247</v>
      </c>
      <c r="F162" s="11">
        <v>28200</v>
      </c>
      <c r="G162" s="63"/>
      <c r="H162" s="60"/>
    </row>
    <row r="163" spans="1:8" s="1" customFormat="1" ht="19.5" customHeight="1">
      <c r="A163" s="62"/>
      <c r="B163" s="67"/>
      <c r="C163" s="16" t="s">
        <v>58</v>
      </c>
      <c r="D163" s="9"/>
      <c r="E163" s="7" t="s">
        <v>248</v>
      </c>
      <c r="F163" s="11">
        <v>35800</v>
      </c>
      <c r="G163" s="63"/>
      <c r="H163" s="60"/>
    </row>
    <row r="164" spans="1:8" s="1" customFormat="1" ht="19.5" customHeight="1">
      <c r="A164" s="62"/>
      <c r="B164" s="67"/>
      <c r="C164" s="16" t="s">
        <v>58</v>
      </c>
      <c r="D164" s="9"/>
      <c r="E164" s="7" t="s">
        <v>249</v>
      </c>
      <c r="F164" s="11">
        <v>44500</v>
      </c>
      <c r="G164" s="63"/>
      <c r="H164" s="60"/>
    </row>
    <row r="165" spans="1:8" s="1" customFormat="1" ht="19.5" customHeight="1">
      <c r="A165" s="62"/>
      <c r="B165" s="67"/>
      <c r="C165" s="16" t="s">
        <v>58</v>
      </c>
      <c r="D165" s="9"/>
      <c r="E165" s="7" t="s">
        <v>250</v>
      </c>
      <c r="F165" s="11">
        <v>65000</v>
      </c>
      <c r="G165" s="63"/>
      <c r="H165" s="60"/>
    </row>
    <row r="166" spans="1:8" s="1" customFormat="1" ht="19.5" customHeight="1">
      <c r="A166" s="62"/>
      <c r="B166" s="67"/>
      <c r="C166" s="16" t="s">
        <v>58</v>
      </c>
      <c r="D166" s="9"/>
      <c r="E166" s="7" t="s">
        <v>251</v>
      </c>
      <c r="F166" s="11">
        <v>80600</v>
      </c>
      <c r="G166" s="63"/>
      <c r="H166" s="60"/>
    </row>
    <row r="167" spans="1:8" s="1" customFormat="1" ht="19.5" customHeight="1">
      <c r="A167" s="62"/>
      <c r="B167" s="67"/>
      <c r="C167" s="16" t="s">
        <v>58</v>
      </c>
      <c r="D167" s="9"/>
      <c r="E167" s="7" t="s">
        <v>252</v>
      </c>
      <c r="F167" s="11">
        <v>101000</v>
      </c>
      <c r="G167" s="63"/>
      <c r="H167" s="60"/>
    </row>
    <row r="168" spans="1:8" s="1" customFormat="1" ht="19.5" customHeight="1">
      <c r="A168" s="62"/>
      <c r="B168" s="67"/>
      <c r="C168" s="16" t="s">
        <v>58</v>
      </c>
      <c r="D168" s="9"/>
      <c r="E168" s="7" t="s">
        <v>253</v>
      </c>
      <c r="F168" s="11">
        <v>134000</v>
      </c>
      <c r="G168" s="63"/>
      <c r="H168" s="60"/>
    </row>
    <row r="169" spans="1:8" s="1" customFormat="1" ht="19.5" customHeight="1">
      <c r="A169" s="62"/>
      <c r="B169" s="67"/>
      <c r="C169" s="16" t="s">
        <v>58</v>
      </c>
      <c r="D169" s="9"/>
      <c r="E169" s="7" t="s">
        <v>254</v>
      </c>
      <c r="F169" s="11">
        <v>207000</v>
      </c>
      <c r="G169" s="63"/>
      <c r="H169" s="60"/>
    </row>
    <row r="170" spans="1:8" s="1" customFormat="1" ht="19.5" customHeight="1">
      <c r="A170" s="62"/>
      <c r="B170" s="67"/>
      <c r="C170" s="16" t="s">
        <v>58</v>
      </c>
      <c r="D170" s="9"/>
      <c r="E170" s="7" t="s">
        <v>255</v>
      </c>
      <c r="F170" s="11">
        <v>329000</v>
      </c>
      <c r="G170" s="63"/>
      <c r="H170" s="60"/>
    </row>
    <row r="171" spans="1:8" s="1" customFormat="1" ht="19.5" customHeight="1">
      <c r="A171" s="62"/>
      <c r="B171" s="67"/>
      <c r="C171" s="16" t="s">
        <v>58</v>
      </c>
      <c r="D171" s="9"/>
      <c r="E171" s="7" t="s">
        <v>256</v>
      </c>
      <c r="F171" s="11">
        <v>493000</v>
      </c>
      <c r="G171" s="63"/>
      <c r="H171" s="60"/>
    </row>
    <row r="172" spans="1:8" s="1" customFormat="1" ht="19.5" customHeight="1">
      <c r="A172" s="65">
        <v>2</v>
      </c>
      <c r="B172" s="65" t="s">
        <v>258</v>
      </c>
      <c r="C172" s="16" t="s">
        <v>58</v>
      </c>
      <c r="D172" s="9"/>
      <c r="E172" s="7" t="s">
        <v>257</v>
      </c>
      <c r="F172" s="11">
        <v>9000</v>
      </c>
      <c r="G172" s="63"/>
      <c r="H172" s="60"/>
    </row>
    <row r="173" spans="1:8" s="1" customFormat="1" ht="19.5" customHeight="1">
      <c r="A173" s="65"/>
      <c r="B173" s="65"/>
      <c r="C173" s="16" t="s">
        <v>58</v>
      </c>
      <c r="D173" s="9"/>
      <c r="E173" s="7" t="s">
        <v>259</v>
      </c>
      <c r="F173" s="11">
        <v>11000</v>
      </c>
      <c r="G173" s="63"/>
      <c r="H173" s="60"/>
    </row>
    <row r="174" spans="1:8" s="1" customFormat="1" ht="19.5" customHeight="1">
      <c r="A174" s="65"/>
      <c r="B174" s="65"/>
      <c r="C174" s="16" t="s">
        <v>58</v>
      </c>
      <c r="D174" s="9"/>
      <c r="E174" s="7" t="s">
        <v>260</v>
      </c>
      <c r="F174" s="11">
        <v>16500</v>
      </c>
      <c r="G174" s="63"/>
      <c r="H174" s="60"/>
    </row>
    <row r="175" spans="1:8" s="1" customFormat="1" ht="19.5" customHeight="1">
      <c r="A175" s="65"/>
      <c r="B175" s="65"/>
      <c r="C175" s="16" t="s">
        <v>58</v>
      </c>
      <c r="D175" s="9"/>
      <c r="E175" s="7" t="s">
        <v>261</v>
      </c>
      <c r="F175" s="11">
        <v>20500</v>
      </c>
      <c r="G175" s="63"/>
      <c r="H175" s="60"/>
    </row>
    <row r="176" spans="1:8" s="1" customFormat="1" ht="19.5" customHeight="1">
      <c r="A176" s="65"/>
      <c r="B176" s="65"/>
      <c r="C176" s="16" t="s">
        <v>58</v>
      </c>
      <c r="D176" s="9"/>
      <c r="E176" s="7" t="s">
        <v>262</v>
      </c>
      <c r="F176" s="11">
        <v>23500</v>
      </c>
      <c r="G176" s="63"/>
      <c r="H176" s="60"/>
    </row>
    <row r="177" spans="1:8" s="1" customFormat="1" ht="19.5" customHeight="1">
      <c r="A177" s="65"/>
      <c r="B177" s="65"/>
      <c r="C177" s="16" t="s">
        <v>58</v>
      </c>
      <c r="D177" s="9"/>
      <c r="E177" s="7" t="s">
        <v>263</v>
      </c>
      <c r="F177" s="11">
        <v>33500</v>
      </c>
      <c r="G177" s="63"/>
      <c r="H177" s="60"/>
    </row>
    <row r="178" spans="1:8" s="1" customFormat="1" ht="19.5" customHeight="1">
      <c r="A178" s="65"/>
      <c r="B178" s="65"/>
      <c r="C178" s="16" t="s">
        <v>58</v>
      </c>
      <c r="D178" s="9"/>
      <c r="E178" s="7" t="s">
        <v>264</v>
      </c>
      <c r="F178" s="11">
        <v>47500</v>
      </c>
      <c r="G178" s="63"/>
      <c r="H178" s="60"/>
    </row>
    <row r="179" spans="1:8" s="1" customFormat="1" ht="19.5" customHeight="1">
      <c r="A179" s="65"/>
      <c r="B179" s="65"/>
      <c r="C179" s="16" t="s">
        <v>58</v>
      </c>
      <c r="D179" s="9"/>
      <c r="E179" s="7" t="s">
        <v>265</v>
      </c>
      <c r="F179" s="11">
        <v>54500</v>
      </c>
      <c r="G179" s="63"/>
      <c r="H179" s="60"/>
    </row>
    <row r="180" spans="1:8" s="1" customFormat="1" ht="19.5" customHeight="1">
      <c r="A180" s="65"/>
      <c r="B180" s="65"/>
      <c r="C180" s="16" t="s">
        <v>58</v>
      </c>
      <c r="D180" s="9"/>
      <c r="E180" s="7" t="s">
        <v>266</v>
      </c>
      <c r="F180" s="11">
        <v>76000</v>
      </c>
      <c r="G180" s="63"/>
      <c r="H180" s="60"/>
    </row>
    <row r="181" spans="1:8" s="1" customFormat="1" ht="19.5" customHeight="1">
      <c r="A181" s="65"/>
      <c r="B181" s="65"/>
      <c r="C181" s="16" t="s">
        <v>58</v>
      </c>
      <c r="D181" s="9"/>
      <c r="E181" s="7" t="s">
        <v>267</v>
      </c>
      <c r="F181" s="11">
        <v>98000</v>
      </c>
      <c r="G181" s="63"/>
      <c r="H181" s="60"/>
    </row>
    <row r="182" spans="1:8" s="1" customFormat="1" ht="19.5" customHeight="1">
      <c r="A182" s="65"/>
      <c r="B182" s="65"/>
      <c r="C182" s="16" t="s">
        <v>58</v>
      </c>
      <c r="D182" s="9"/>
      <c r="E182" s="7" t="s">
        <v>268</v>
      </c>
      <c r="F182" s="11">
        <v>122000</v>
      </c>
      <c r="G182" s="63"/>
      <c r="H182" s="60"/>
    </row>
    <row r="183" spans="1:8" s="1" customFormat="1" ht="23.25" customHeight="1">
      <c r="A183" s="65"/>
      <c r="B183" s="65"/>
      <c r="C183" s="16" t="s">
        <v>58</v>
      </c>
      <c r="D183" s="9"/>
      <c r="E183" s="7" t="s">
        <v>269</v>
      </c>
      <c r="F183" s="11">
        <v>158000</v>
      </c>
      <c r="G183" s="63"/>
      <c r="H183" s="60"/>
    </row>
    <row r="184" spans="1:8" s="1" customFormat="1" ht="19.5" customHeight="1">
      <c r="A184" s="65"/>
      <c r="B184" s="65"/>
      <c r="C184" s="16" t="s">
        <v>58</v>
      </c>
      <c r="D184" s="9"/>
      <c r="E184" s="7" t="s">
        <v>270</v>
      </c>
      <c r="F184" s="11">
        <v>248000</v>
      </c>
      <c r="G184" s="63"/>
      <c r="H184" s="60"/>
    </row>
    <row r="185" spans="1:8" s="1" customFormat="1" ht="19.5" customHeight="1">
      <c r="A185" s="65"/>
      <c r="B185" s="65"/>
      <c r="C185" s="16" t="s">
        <v>58</v>
      </c>
      <c r="D185" s="9"/>
      <c r="E185" s="7" t="s">
        <v>271</v>
      </c>
      <c r="F185" s="11">
        <v>336000</v>
      </c>
      <c r="G185" s="63"/>
      <c r="H185" s="60"/>
    </row>
    <row r="186" spans="1:8" s="1" customFormat="1" ht="19.5" customHeight="1">
      <c r="A186" s="65"/>
      <c r="B186" s="65"/>
      <c r="C186" s="16" t="s">
        <v>58</v>
      </c>
      <c r="D186" s="9"/>
      <c r="E186" s="7" t="s">
        <v>272</v>
      </c>
      <c r="F186" s="11">
        <v>399000</v>
      </c>
      <c r="G186" s="63"/>
      <c r="H186" s="60"/>
    </row>
    <row r="187" spans="1:8" s="1" customFormat="1" ht="19.5" customHeight="1">
      <c r="A187" s="65">
        <v>3</v>
      </c>
      <c r="B187" s="65" t="s">
        <v>284</v>
      </c>
      <c r="C187" s="16" t="s">
        <v>58</v>
      </c>
      <c r="D187" s="8" t="s">
        <v>195</v>
      </c>
      <c r="E187" s="7" t="s">
        <v>273</v>
      </c>
      <c r="F187" s="11">
        <v>15500</v>
      </c>
      <c r="G187" s="63"/>
      <c r="H187" s="60"/>
    </row>
    <row r="188" spans="1:8" s="1" customFormat="1" ht="19.5" customHeight="1">
      <c r="A188" s="65"/>
      <c r="B188" s="65"/>
      <c r="C188" s="16" t="s">
        <v>58</v>
      </c>
      <c r="D188" s="8" t="s">
        <v>228</v>
      </c>
      <c r="E188" s="7" t="s">
        <v>274</v>
      </c>
      <c r="F188" s="11">
        <v>23400</v>
      </c>
      <c r="G188" s="63"/>
      <c r="H188" s="60"/>
    </row>
    <row r="189" spans="1:8" s="1" customFormat="1" ht="19.5" customHeight="1">
      <c r="A189" s="65"/>
      <c r="B189" s="65"/>
      <c r="C189" s="16" t="s">
        <v>58</v>
      </c>
      <c r="D189" s="8" t="s">
        <v>229</v>
      </c>
      <c r="E189" s="7" t="s">
        <v>275</v>
      </c>
      <c r="F189" s="11">
        <v>24600</v>
      </c>
      <c r="G189" s="63"/>
      <c r="H189" s="60"/>
    </row>
    <row r="190" spans="1:8" s="1" customFormat="1" ht="20.25" customHeight="1">
      <c r="A190" s="65"/>
      <c r="B190" s="65"/>
      <c r="C190" s="16" t="s">
        <v>58</v>
      </c>
      <c r="D190" s="8" t="s">
        <v>228</v>
      </c>
      <c r="E190" s="7" t="s">
        <v>276</v>
      </c>
      <c r="F190" s="11">
        <v>31500</v>
      </c>
      <c r="G190" s="63"/>
      <c r="H190" s="60"/>
    </row>
    <row r="191" spans="1:8" s="1" customFormat="1" ht="18" customHeight="1">
      <c r="A191" s="65"/>
      <c r="B191" s="65"/>
      <c r="C191" s="16" t="s">
        <v>58</v>
      </c>
      <c r="D191" s="8" t="s">
        <v>195</v>
      </c>
      <c r="E191" s="7" t="s">
        <v>277</v>
      </c>
      <c r="F191" s="11">
        <v>39500</v>
      </c>
      <c r="G191" s="63"/>
      <c r="H191" s="60"/>
    </row>
    <row r="192" spans="1:8" s="1" customFormat="1" ht="19.5" customHeight="1">
      <c r="A192" s="65"/>
      <c r="B192" s="65"/>
      <c r="C192" s="16" t="s">
        <v>58</v>
      </c>
      <c r="D192" s="8" t="s">
        <v>228</v>
      </c>
      <c r="E192" s="7" t="s">
        <v>278</v>
      </c>
      <c r="F192" s="11">
        <v>50200</v>
      </c>
      <c r="G192" s="63"/>
      <c r="H192" s="60"/>
    </row>
    <row r="193" spans="1:8" s="1" customFormat="1" ht="19.5" customHeight="1">
      <c r="A193" s="65"/>
      <c r="B193" s="65"/>
      <c r="C193" s="16" t="s">
        <v>58</v>
      </c>
      <c r="D193" s="8" t="s">
        <v>195</v>
      </c>
      <c r="E193" s="7" t="s">
        <v>279</v>
      </c>
      <c r="F193" s="11">
        <v>54000</v>
      </c>
      <c r="G193" s="63"/>
      <c r="H193" s="60"/>
    </row>
    <row r="194" spans="1:8" s="1" customFormat="1" ht="19.5" customHeight="1">
      <c r="A194" s="65"/>
      <c r="B194" s="65"/>
      <c r="C194" s="16" t="s">
        <v>58</v>
      </c>
      <c r="D194" s="8" t="s">
        <v>196</v>
      </c>
      <c r="E194" s="53" t="s">
        <v>280</v>
      </c>
      <c r="F194" s="47">
        <v>78000</v>
      </c>
      <c r="G194" s="63"/>
      <c r="H194" s="60"/>
    </row>
    <row r="195" spans="1:8" s="1" customFormat="1" ht="19.5" customHeight="1">
      <c r="A195" s="22" t="s">
        <v>292</v>
      </c>
      <c r="B195" s="21" t="s">
        <v>291</v>
      </c>
      <c r="C195" s="16"/>
      <c r="D195" s="8"/>
      <c r="E195" s="53"/>
      <c r="F195" s="47"/>
      <c r="G195" s="63"/>
      <c r="H195" s="60"/>
    </row>
    <row r="196" spans="1:8" s="1" customFormat="1" ht="19.5" customHeight="1">
      <c r="A196" s="62">
        <v>15</v>
      </c>
      <c r="B196" s="72" t="s">
        <v>62</v>
      </c>
      <c r="C196" s="16" t="s">
        <v>63</v>
      </c>
      <c r="D196" s="9" t="s">
        <v>64</v>
      </c>
      <c r="E196" s="10"/>
      <c r="F196" s="11">
        <v>1900000</v>
      </c>
      <c r="G196" s="63"/>
      <c r="H196" s="60"/>
    </row>
    <row r="197" spans="1:8" s="1" customFormat="1" ht="19.5" customHeight="1">
      <c r="A197" s="62"/>
      <c r="B197" s="72"/>
      <c r="C197" s="16" t="s">
        <v>63</v>
      </c>
      <c r="D197" s="9" t="s">
        <v>65</v>
      </c>
      <c r="E197" s="10"/>
      <c r="F197" s="11">
        <v>2000000</v>
      </c>
      <c r="G197" s="63"/>
      <c r="H197" s="60"/>
    </row>
    <row r="198" spans="1:8" s="1" customFormat="1" ht="24" customHeight="1">
      <c r="A198" s="62">
        <v>16</v>
      </c>
      <c r="B198" s="71" t="s">
        <v>118</v>
      </c>
      <c r="C198" s="16" t="s">
        <v>63</v>
      </c>
      <c r="D198" s="9" t="s">
        <v>64</v>
      </c>
      <c r="E198" s="10"/>
      <c r="F198" s="11">
        <v>2500000</v>
      </c>
      <c r="G198" s="63"/>
      <c r="H198" s="60"/>
    </row>
    <row r="199" spans="1:8" s="1" customFormat="1" ht="26.25" customHeight="1">
      <c r="A199" s="62"/>
      <c r="B199" s="71"/>
      <c r="C199" s="16" t="s">
        <v>63</v>
      </c>
      <c r="D199" s="9" t="s">
        <v>65</v>
      </c>
      <c r="E199" s="10"/>
      <c r="F199" s="11">
        <v>2600000</v>
      </c>
      <c r="G199" s="63"/>
      <c r="H199" s="60"/>
    </row>
    <row r="200" spans="1:8" s="1" customFormat="1" ht="19.5" customHeight="1">
      <c r="A200" s="54" t="s">
        <v>294</v>
      </c>
      <c r="B200" s="55" t="s">
        <v>293</v>
      </c>
      <c r="C200" s="16"/>
      <c r="D200" s="9"/>
      <c r="E200" s="10"/>
      <c r="F200" s="11"/>
      <c r="G200" s="63"/>
      <c r="H200" s="60"/>
    </row>
    <row r="201" spans="1:8" s="1" customFormat="1" ht="19.5" customHeight="1">
      <c r="A201" s="56">
        <v>17</v>
      </c>
      <c r="B201" s="8" t="s">
        <v>98</v>
      </c>
      <c r="C201" s="16" t="s">
        <v>63</v>
      </c>
      <c r="D201" s="9" t="s">
        <v>99</v>
      </c>
      <c r="E201" s="10"/>
      <c r="F201" s="11">
        <v>1750000</v>
      </c>
      <c r="G201" s="63"/>
      <c r="H201" s="60"/>
    </row>
    <row r="202" spans="1:8" s="1" customFormat="1" ht="19.5" customHeight="1">
      <c r="A202" s="56">
        <v>18</v>
      </c>
      <c r="B202" s="8" t="s">
        <v>98</v>
      </c>
      <c r="C202" s="16" t="s">
        <v>63</v>
      </c>
      <c r="D202" s="9" t="s">
        <v>78</v>
      </c>
      <c r="E202" s="10"/>
      <c r="F202" s="11">
        <v>1050000</v>
      </c>
      <c r="G202" s="63"/>
      <c r="H202" s="60"/>
    </row>
    <row r="203" spans="1:8" s="1" customFormat="1" ht="19.5" customHeight="1">
      <c r="A203" s="56">
        <v>19</v>
      </c>
      <c r="B203" s="8" t="s">
        <v>98</v>
      </c>
      <c r="C203" s="16" t="s">
        <v>63</v>
      </c>
      <c r="D203" s="9" t="s">
        <v>100</v>
      </c>
      <c r="E203" s="10"/>
      <c r="F203" s="11">
        <v>1850000</v>
      </c>
      <c r="G203" s="63"/>
      <c r="H203" s="60"/>
    </row>
    <row r="204" spans="1:8" s="1" customFormat="1" ht="19.5" customHeight="1">
      <c r="A204" s="56">
        <v>20</v>
      </c>
      <c r="B204" s="8" t="s">
        <v>98</v>
      </c>
      <c r="C204" s="16" t="s">
        <v>63</v>
      </c>
      <c r="D204" s="9" t="s">
        <v>101</v>
      </c>
      <c r="E204" s="10"/>
      <c r="F204" s="11">
        <v>3050000</v>
      </c>
      <c r="G204" s="63"/>
      <c r="H204" s="60"/>
    </row>
    <row r="205" spans="1:8" s="1" customFormat="1" ht="19.5" customHeight="1">
      <c r="A205" s="56">
        <v>21</v>
      </c>
      <c r="B205" s="8" t="s">
        <v>98</v>
      </c>
      <c r="C205" s="16" t="s">
        <v>63</v>
      </c>
      <c r="D205" s="9" t="s">
        <v>102</v>
      </c>
      <c r="E205" s="10"/>
      <c r="F205" s="47">
        <v>2250000</v>
      </c>
      <c r="G205" s="63"/>
      <c r="H205" s="60"/>
    </row>
    <row r="206" spans="1:8" s="1" customFormat="1" ht="19.5" customHeight="1">
      <c r="A206" s="56">
        <v>22</v>
      </c>
      <c r="B206" s="8" t="s">
        <v>103</v>
      </c>
      <c r="C206" s="16" t="s">
        <v>63</v>
      </c>
      <c r="D206" s="9" t="s">
        <v>78</v>
      </c>
      <c r="E206" s="10"/>
      <c r="F206" s="11">
        <v>200000</v>
      </c>
      <c r="G206" s="63"/>
      <c r="H206" s="60"/>
    </row>
    <row r="207" spans="1:8" s="1" customFormat="1" ht="19.5" customHeight="1">
      <c r="A207" s="57" t="s">
        <v>296</v>
      </c>
      <c r="B207" s="19" t="s">
        <v>297</v>
      </c>
      <c r="C207" s="16"/>
      <c r="D207" s="9"/>
      <c r="E207" s="10"/>
      <c r="F207" s="11"/>
      <c r="G207" s="63"/>
      <c r="H207" s="24"/>
    </row>
    <row r="208" spans="1:8" s="1" customFormat="1" ht="19.5" customHeight="1">
      <c r="A208" s="56">
        <v>23</v>
      </c>
      <c r="B208" s="8" t="s">
        <v>104</v>
      </c>
      <c r="C208" s="16" t="s">
        <v>63</v>
      </c>
      <c r="D208" s="9" t="s">
        <v>105</v>
      </c>
      <c r="E208" s="10"/>
      <c r="F208" s="11">
        <v>350000</v>
      </c>
      <c r="G208" s="63"/>
      <c r="H208" s="60"/>
    </row>
    <row r="209" spans="1:8" s="1" customFormat="1" ht="19.5" customHeight="1">
      <c r="A209" s="56">
        <v>24</v>
      </c>
      <c r="B209" s="8" t="s">
        <v>104</v>
      </c>
      <c r="C209" s="16" t="s">
        <v>63</v>
      </c>
      <c r="D209" s="9" t="s">
        <v>78</v>
      </c>
      <c r="E209" s="10"/>
      <c r="F209" s="11">
        <v>200000</v>
      </c>
      <c r="G209" s="63"/>
      <c r="H209" s="60"/>
    </row>
    <row r="210" spans="1:8" s="1" customFormat="1" ht="30.75" customHeight="1">
      <c r="A210" s="56">
        <v>25</v>
      </c>
      <c r="B210" s="8" t="s">
        <v>106</v>
      </c>
      <c r="C210" s="16" t="s">
        <v>63</v>
      </c>
      <c r="D210" s="9"/>
      <c r="E210" s="10"/>
      <c r="F210" s="11">
        <v>330000</v>
      </c>
      <c r="G210" s="63"/>
      <c r="H210" s="60"/>
    </row>
    <row r="211" spans="1:8" s="1" customFormat="1" ht="19.5" customHeight="1">
      <c r="A211" s="56">
        <v>26</v>
      </c>
      <c r="B211" s="8" t="s">
        <v>107</v>
      </c>
      <c r="C211" s="16" t="s">
        <v>63</v>
      </c>
      <c r="D211" s="9"/>
      <c r="E211" s="10"/>
      <c r="F211" s="11">
        <v>860000</v>
      </c>
      <c r="G211" s="63"/>
      <c r="H211" s="60"/>
    </row>
  </sheetData>
  <sheetProtection/>
  <mergeCells count="97">
    <mergeCell ref="E109:E110"/>
    <mergeCell ref="G47:G48"/>
    <mergeCell ref="E83:E84"/>
    <mergeCell ref="G104:G113"/>
    <mergeCell ref="F81:F82"/>
    <mergeCell ref="G16:G17"/>
    <mergeCell ref="G14:G15"/>
    <mergeCell ref="H26:H37"/>
    <mergeCell ref="H53:H66"/>
    <mergeCell ref="B18:G18"/>
    <mergeCell ref="E23:E24"/>
    <mergeCell ref="G49:G50"/>
    <mergeCell ref="C23:C24"/>
    <mergeCell ref="H43:H46"/>
    <mergeCell ref="H47:H48"/>
    <mergeCell ref="D83:D84"/>
    <mergeCell ref="E81:E82"/>
    <mergeCell ref="G19:G21"/>
    <mergeCell ref="B23:B24"/>
    <mergeCell ref="D23:D24"/>
    <mergeCell ref="G81:G85"/>
    <mergeCell ref="B81:B82"/>
    <mergeCell ref="G67:G79"/>
    <mergeCell ref="G43:G46"/>
    <mergeCell ref="F23:F24"/>
    <mergeCell ref="G138:G146"/>
    <mergeCell ref="G115:G117"/>
    <mergeCell ref="F109:F110"/>
    <mergeCell ref="F83:F84"/>
    <mergeCell ref="G96:G101"/>
    <mergeCell ref="G90:G95"/>
    <mergeCell ref="G86:G88"/>
    <mergeCell ref="A129:A137"/>
    <mergeCell ref="G8:G12"/>
    <mergeCell ref="G26:G37"/>
    <mergeCell ref="A83:A84"/>
    <mergeCell ref="A81:A82"/>
    <mergeCell ref="C81:C82"/>
    <mergeCell ref="G52:G66"/>
    <mergeCell ref="G23:G24"/>
    <mergeCell ref="A23:A24"/>
    <mergeCell ref="G39:G42"/>
    <mergeCell ref="B187:B194"/>
    <mergeCell ref="B83:B84"/>
    <mergeCell ref="A138:A146"/>
    <mergeCell ref="C109:C110"/>
    <mergeCell ref="B109:B110"/>
    <mergeCell ref="A109:A110"/>
    <mergeCell ref="B129:B137"/>
    <mergeCell ref="B138:B146"/>
    <mergeCell ref="B122:B127"/>
    <mergeCell ref="A122:A127"/>
    <mergeCell ref="H7:H12"/>
    <mergeCell ref="H18:H21"/>
    <mergeCell ref="H23:H24"/>
    <mergeCell ref="H39:H42"/>
    <mergeCell ref="H49:H50"/>
    <mergeCell ref="B172:B186"/>
    <mergeCell ref="C83:C84"/>
    <mergeCell ref="H96:H101"/>
    <mergeCell ref="H104:H113"/>
    <mergeCell ref="B157:B171"/>
    <mergeCell ref="D81:D82"/>
    <mergeCell ref="G118:G120"/>
    <mergeCell ref="G122:G127"/>
    <mergeCell ref="G129:G137"/>
    <mergeCell ref="A157:A171"/>
    <mergeCell ref="D109:D110"/>
    <mergeCell ref="G148:G155"/>
    <mergeCell ref="G157:G211"/>
    <mergeCell ref="A172:A186"/>
    <mergeCell ref="A187:A194"/>
    <mergeCell ref="B198:B199"/>
    <mergeCell ref="B196:B197"/>
    <mergeCell ref="A196:A197"/>
    <mergeCell ref="A198:A199"/>
    <mergeCell ref="H195:H199"/>
    <mergeCell ref="H200:H206"/>
    <mergeCell ref="H67:H79"/>
    <mergeCell ref="H81:H85"/>
    <mergeCell ref="H86:H88"/>
    <mergeCell ref="H90:H95"/>
    <mergeCell ref="H208:H211"/>
    <mergeCell ref="H157:H171"/>
    <mergeCell ref="H172:H186"/>
    <mergeCell ref="H115:H117"/>
    <mergeCell ref="H118:H120"/>
    <mergeCell ref="H122:H127"/>
    <mergeCell ref="H129:H137"/>
    <mergeCell ref="H138:H146"/>
    <mergeCell ref="H148:H155"/>
    <mergeCell ref="H187:H194"/>
    <mergeCell ref="A5:G5"/>
    <mergeCell ref="A1:G1"/>
    <mergeCell ref="A2:G2"/>
    <mergeCell ref="A3:G3"/>
    <mergeCell ref="A4:G4"/>
  </mergeCells>
  <printOptions/>
  <pageMargins left="0.37" right="0.11811023622047245" top="0.36" bottom="0.34" header="0.23" footer="0.1968503937007874"/>
  <pageSetup horizontalDpi="600" verticalDpi="600" orientation="portrait" paperSize="9" r:id="rId4"/>
  <headerFooter alignWithMargins="0">
    <oddFooter>&amp;CPage &amp;P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selection activeCell="A7" sqref="A7"/>
    </sheetView>
  </sheetViews>
  <sheetFormatPr defaultColWidth="8.796875" defaultRowHeight="15"/>
  <sheetData>
    <row r="1" spans="1:7" ht="15.75">
      <c r="A1" s="59" t="s">
        <v>406</v>
      </c>
      <c r="B1" s="59"/>
      <c r="C1" s="59"/>
      <c r="D1" s="59"/>
      <c r="E1" s="59"/>
      <c r="F1" s="59"/>
      <c r="G1" s="59"/>
    </row>
    <row r="2" spans="1:7" ht="15.75">
      <c r="A2" s="59" t="s">
        <v>407</v>
      </c>
      <c r="B2" s="59"/>
      <c r="C2" s="59"/>
      <c r="D2" s="59"/>
      <c r="E2" s="59"/>
      <c r="F2" s="59"/>
      <c r="G2" s="59"/>
    </row>
    <row r="3" spans="1:7" ht="15.75">
      <c r="A3" s="59" t="s">
        <v>305</v>
      </c>
      <c r="B3" s="59"/>
      <c r="C3" s="59"/>
      <c r="D3" s="59"/>
      <c r="E3" s="59"/>
      <c r="F3" s="59"/>
      <c r="G3" s="59"/>
    </row>
    <row r="4" spans="1:7" ht="15.75">
      <c r="A4" s="59" t="s">
        <v>306</v>
      </c>
      <c r="B4" s="59"/>
      <c r="C4" s="59"/>
      <c r="D4" s="59"/>
      <c r="E4" s="59"/>
      <c r="F4" s="59"/>
      <c r="G4" s="59"/>
    </row>
    <row r="5" spans="1:7" ht="15.75">
      <c r="A5" s="59" t="s">
        <v>307</v>
      </c>
      <c r="B5" s="59"/>
      <c r="C5" s="59"/>
      <c r="D5" s="59"/>
      <c r="E5" s="59"/>
      <c r="F5" s="59"/>
      <c r="G5" s="59"/>
    </row>
    <row r="6" spans="1:7" ht="16.5" thickBot="1">
      <c r="A6" s="89" t="s">
        <v>312</v>
      </c>
      <c r="B6" s="89"/>
      <c r="C6" s="89"/>
      <c r="D6" s="89"/>
      <c r="E6" s="89"/>
      <c r="F6" s="89"/>
      <c r="G6" s="89"/>
    </row>
    <row r="7" spans="1:7" ht="79.5" thickBot="1">
      <c r="A7" s="152" t="s">
        <v>44</v>
      </c>
      <c r="B7" s="153" t="s">
        <v>313</v>
      </c>
      <c r="C7" s="153" t="s">
        <v>314</v>
      </c>
      <c r="D7" s="153" t="s">
        <v>315</v>
      </c>
      <c r="E7" s="153" t="s">
        <v>316</v>
      </c>
      <c r="F7" s="154" t="s">
        <v>408</v>
      </c>
      <c r="G7" s="155" t="s">
        <v>409</v>
      </c>
    </row>
    <row r="8" spans="1:7" ht="16.5" thickBot="1">
      <c r="A8" s="156" t="s">
        <v>121</v>
      </c>
      <c r="B8" s="157" t="s">
        <v>410</v>
      </c>
      <c r="C8" s="158"/>
      <c r="D8" s="158"/>
      <c r="E8" s="158"/>
      <c r="F8" s="159"/>
      <c r="G8" s="160" t="s">
        <v>411</v>
      </c>
    </row>
    <row r="9" spans="1:7" ht="15.75">
      <c r="A9" s="161">
        <v>1</v>
      </c>
      <c r="B9" s="162" t="s">
        <v>46</v>
      </c>
      <c r="C9" s="163" t="s">
        <v>226</v>
      </c>
      <c r="D9" s="162"/>
      <c r="E9" s="162"/>
      <c r="F9" s="164">
        <v>180000</v>
      </c>
      <c r="G9" s="165" t="s">
        <v>412</v>
      </c>
    </row>
    <row r="10" spans="1:7" ht="15.75">
      <c r="A10" s="166"/>
      <c r="B10" s="167" t="s">
        <v>413</v>
      </c>
      <c r="C10" s="168" t="s">
        <v>226</v>
      </c>
      <c r="D10" s="168" t="s">
        <v>414</v>
      </c>
      <c r="E10" s="167"/>
      <c r="F10" s="169">
        <v>230000</v>
      </c>
      <c r="G10" s="165"/>
    </row>
    <row r="11" spans="1:7" ht="15.75">
      <c r="A11" s="166">
        <v>2</v>
      </c>
      <c r="B11" s="167" t="s">
        <v>413</v>
      </c>
      <c r="C11" s="168" t="s">
        <v>226</v>
      </c>
      <c r="D11" s="168" t="s">
        <v>415</v>
      </c>
      <c r="E11" s="167"/>
      <c r="F11" s="169">
        <v>300000</v>
      </c>
      <c r="G11" s="165"/>
    </row>
    <row r="12" spans="1:7" ht="15.75">
      <c r="A12" s="161">
        <v>3</v>
      </c>
      <c r="B12" s="167" t="s">
        <v>413</v>
      </c>
      <c r="C12" s="168" t="s">
        <v>226</v>
      </c>
      <c r="D12" s="168" t="s">
        <v>416</v>
      </c>
      <c r="E12" s="167"/>
      <c r="F12" s="169">
        <v>270000</v>
      </c>
      <c r="G12" s="165"/>
    </row>
    <row r="13" spans="1:7" ht="15.75">
      <c r="A13" s="161">
        <v>4</v>
      </c>
      <c r="B13" s="170" t="s">
        <v>413</v>
      </c>
      <c r="C13" s="171" t="s">
        <v>226</v>
      </c>
      <c r="D13" s="171" t="s">
        <v>417</v>
      </c>
      <c r="E13" s="170"/>
      <c r="F13" s="172">
        <v>200000</v>
      </c>
      <c r="G13" s="173"/>
    </row>
    <row r="14" spans="1:7" ht="15.75">
      <c r="A14" s="166">
        <v>5</v>
      </c>
      <c r="B14" s="174" t="s">
        <v>46</v>
      </c>
      <c r="C14" s="175" t="s">
        <v>226</v>
      </c>
      <c r="D14" s="174"/>
      <c r="E14" s="174"/>
      <c r="F14" s="176">
        <v>170000</v>
      </c>
      <c r="G14" s="177" t="s">
        <v>418</v>
      </c>
    </row>
    <row r="15" spans="1:7" ht="15.75">
      <c r="A15" s="166">
        <v>6</v>
      </c>
      <c r="B15" s="167" t="s">
        <v>413</v>
      </c>
      <c r="C15" s="168" t="s">
        <v>226</v>
      </c>
      <c r="D15" s="168" t="s">
        <v>414</v>
      </c>
      <c r="E15" s="167"/>
      <c r="F15" s="169">
        <v>270000</v>
      </c>
      <c r="G15" s="165"/>
    </row>
    <row r="16" spans="1:7" ht="15.75">
      <c r="A16" s="161">
        <v>7</v>
      </c>
      <c r="B16" s="167" t="s">
        <v>413</v>
      </c>
      <c r="C16" s="168" t="s">
        <v>226</v>
      </c>
      <c r="D16" s="168" t="s">
        <v>415</v>
      </c>
      <c r="E16" s="167"/>
      <c r="F16" s="169">
        <v>280000</v>
      </c>
      <c r="G16" s="165"/>
    </row>
    <row r="17" spans="1:7" ht="15.75">
      <c r="A17" s="161">
        <v>8</v>
      </c>
      <c r="B17" s="167" t="s">
        <v>413</v>
      </c>
      <c r="C17" s="168" t="s">
        <v>226</v>
      </c>
      <c r="D17" s="168" t="s">
        <v>416</v>
      </c>
      <c r="E17" s="167"/>
      <c r="F17" s="169">
        <v>270000</v>
      </c>
      <c r="G17" s="165"/>
    </row>
    <row r="18" spans="1:7" ht="16.5" thickBot="1">
      <c r="A18" s="166">
        <v>9</v>
      </c>
      <c r="B18" s="170" t="s">
        <v>413</v>
      </c>
      <c r="C18" s="171" t="s">
        <v>226</v>
      </c>
      <c r="D18" s="171" t="s">
        <v>417</v>
      </c>
      <c r="E18" s="170"/>
      <c r="F18" s="172">
        <v>220000</v>
      </c>
      <c r="G18" s="173"/>
    </row>
    <row r="19" spans="1:7" ht="16.5" thickBot="1">
      <c r="A19" s="178" t="s">
        <v>211</v>
      </c>
      <c r="B19" s="179" t="s">
        <v>419</v>
      </c>
      <c r="C19" s="180"/>
      <c r="D19" s="181"/>
      <c r="E19" s="181"/>
      <c r="F19" s="182"/>
      <c r="G19" s="183" t="s">
        <v>411</v>
      </c>
    </row>
    <row r="20" spans="1:7" ht="47.25">
      <c r="A20" s="184">
        <v>4</v>
      </c>
      <c r="B20" s="185" t="s">
        <v>420</v>
      </c>
      <c r="C20" s="186" t="s">
        <v>125</v>
      </c>
      <c r="D20" s="187" t="s">
        <v>421</v>
      </c>
      <c r="E20" s="174"/>
      <c r="F20" s="188">
        <v>1500</v>
      </c>
      <c r="G20" s="177" t="s">
        <v>422</v>
      </c>
    </row>
    <row r="21" spans="1:7" ht="15.75">
      <c r="A21" s="189">
        <v>5</v>
      </c>
      <c r="B21" s="167" t="s">
        <v>423</v>
      </c>
      <c r="C21" s="168" t="s">
        <v>125</v>
      </c>
      <c r="D21" s="190" t="s">
        <v>424</v>
      </c>
      <c r="E21" s="167"/>
      <c r="F21" s="191"/>
      <c r="G21" s="165"/>
    </row>
    <row r="22" spans="1:7" ht="16.5" thickBot="1">
      <c r="A22" s="192">
        <v>6</v>
      </c>
      <c r="B22" s="193" t="s">
        <v>425</v>
      </c>
      <c r="C22" s="194" t="s">
        <v>226</v>
      </c>
      <c r="D22" s="193"/>
      <c r="E22" s="193"/>
      <c r="F22" s="195"/>
      <c r="G22" s="196"/>
    </row>
    <row r="23" spans="1:7" ht="16.5" thickBot="1">
      <c r="A23" s="178" t="s">
        <v>220</v>
      </c>
      <c r="B23" s="179" t="s">
        <v>426</v>
      </c>
      <c r="C23" s="197"/>
      <c r="D23" s="181"/>
      <c r="E23" s="181"/>
      <c r="F23" s="182"/>
      <c r="G23" s="183" t="s">
        <v>411</v>
      </c>
    </row>
    <row r="24" spans="1:7" ht="15.75">
      <c r="A24" s="198">
        <v>1</v>
      </c>
      <c r="B24" s="199" t="s">
        <v>427</v>
      </c>
      <c r="C24" s="200" t="s">
        <v>58</v>
      </c>
      <c r="D24" s="201" t="s">
        <v>428</v>
      </c>
      <c r="E24" s="199"/>
      <c r="F24" s="202">
        <v>280000</v>
      </c>
      <c r="G24" s="203" t="s">
        <v>429</v>
      </c>
    </row>
    <row r="25" spans="1:7" ht="15.75">
      <c r="A25" s="161"/>
      <c r="B25" s="162"/>
      <c r="C25" s="163" t="s">
        <v>58</v>
      </c>
      <c r="D25" s="204" t="s">
        <v>430</v>
      </c>
      <c r="E25" s="162"/>
      <c r="F25" s="164">
        <v>300000</v>
      </c>
      <c r="G25" s="165"/>
    </row>
    <row r="26" spans="1:7" ht="15.75">
      <c r="A26" s="166">
        <v>2</v>
      </c>
      <c r="B26" s="167" t="s">
        <v>431</v>
      </c>
      <c r="C26" s="168" t="s">
        <v>58</v>
      </c>
      <c r="D26" s="204" t="s">
        <v>432</v>
      </c>
      <c r="E26" s="167"/>
      <c r="F26" s="169">
        <v>510000</v>
      </c>
      <c r="G26" s="165"/>
    </row>
    <row r="27" spans="1:7" ht="15.75">
      <c r="A27" s="161">
        <v>3</v>
      </c>
      <c r="B27" s="167" t="s">
        <v>433</v>
      </c>
      <c r="C27" s="168" t="s">
        <v>53</v>
      </c>
      <c r="D27" s="205"/>
      <c r="E27" s="167"/>
      <c r="F27" s="169">
        <v>2030000</v>
      </c>
      <c r="G27" s="165"/>
    </row>
    <row r="28" spans="1:7" ht="78.75">
      <c r="A28" s="166">
        <v>4</v>
      </c>
      <c r="B28" s="206" t="s">
        <v>434</v>
      </c>
      <c r="C28" s="207" t="s">
        <v>53</v>
      </c>
      <c r="D28" s="205"/>
      <c r="E28" s="167"/>
      <c r="F28" s="169">
        <v>1740000</v>
      </c>
      <c r="G28" s="165"/>
    </row>
    <row r="29" spans="1:7" ht="63">
      <c r="A29" s="166">
        <v>5</v>
      </c>
      <c r="B29" s="206" t="s">
        <v>435</v>
      </c>
      <c r="C29" s="168" t="s">
        <v>58</v>
      </c>
      <c r="D29" s="204"/>
      <c r="E29" s="167"/>
      <c r="F29" s="169">
        <v>39000</v>
      </c>
      <c r="G29" s="165"/>
    </row>
    <row r="30" spans="1:7" ht="15.75">
      <c r="A30" s="166">
        <v>6</v>
      </c>
      <c r="B30" s="208" t="s">
        <v>436</v>
      </c>
      <c r="C30" s="209" t="s">
        <v>58</v>
      </c>
      <c r="D30" s="204"/>
      <c r="E30" s="193"/>
      <c r="F30" s="169">
        <v>56000</v>
      </c>
      <c r="G30" s="165"/>
    </row>
    <row r="31" spans="1:7" ht="15.75">
      <c r="A31" s="166">
        <v>7</v>
      </c>
      <c r="B31" s="210" t="s">
        <v>59</v>
      </c>
      <c r="C31" s="211" t="s">
        <v>226</v>
      </c>
      <c r="D31" s="212"/>
      <c r="E31" s="170"/>
      <c r="F31" s="213">
        <v>22050000</v>
      </c>
      <c r="G31" s="165"/>
    </row>
    <row r="32" spans="1:7" ht="15.75">
      <c r="A32" s="166">
        <v>8</v>
      </c>
      <c r="B32" s="174" t="s">
        <v>437</v>
      </c>
      <c r="C32" s="175" t="s">
        <v>58</v>
      </c>
      <c r="D32" s="214" t="s">
        <v>428</v>
      </c>
      <c r="E32" s="174"/>
      <c r="F32" s="176">
        <v>200000</v>
      </c>
      <c r="G32" s="165"/>
    </row>
    <row r="33" spans="1:7" ht="15.75">
      <c r="A33" s="166"/>
      <c r="B33" s="162"/>
      <c r="C33" s="163"/>
      <c r="D33" s="204" t="s">
        <v>430</v>
      </c>
      <c r="E33" s="162"/>
      <c r="F33" s="164">
        <v>210000</v>
      </c>
      <c r="G33" s="165"/>
    </row>
    <row r="34" spans="1:7" ht="15.75">
      <c r="A34" s="166">
        <v>9</v>
      </c>
      <c r="B34" s="167" t="s">
        <v>438</v>
      </c>
      <c r="C34" s="168" t="s">
        <v>58</v>
      </c>
      <c r="D34" s="204" t="s">
        <v>439</v>
      </c>
      <c r="E34" s="215"/>
      <c r="F34" s="216">
        <v>370000</v>
      </c>
      <c r="G34" s="165"/>
    </row>
    <row r="35" spans="1:7" ht="15.75">
      <c r="A35" s="166">
        <v>10</v>
      </c>
      <c r="B35" s="167" t="s">
        <v>440</v>
      </c>
      <c r="C35" s="168" t="s">
        <v>53</v>
      </c>
      <c r="D35" s="205"/>
      <c r="E35" s="215"/>
      <c r="F35" s="216">
        <v>1565000</v>
      </c>
      <c r="G35" s="165"/>
    </row>
    <row r="36" spans="1:7" ht="78.75">
      <c r="A36" s="166">
        <v>11</v>
      </c>
      <c r="B36" s="206" t="s">
        <v>441</v>
      </c>
      <c r="C36" s="207" t="s">
        <v>53</v>
      </c>
      <c r="D36" s="205"/>
      <c r="E36" s="215"/>
      <c r="F36" s="216">
        <v>1390000</v>
      </c>
      <c r="G36" s="165"/>
    </row>
    <row r="37" spans="1:7" ht="31.5">
      <c r="A37" s="166">
        <v>12</v>
      </c>
      <c r="B37" s="206" t="s">
        <v>213</v>
      </c>
      <c r="C37" s="168" t="s">
        <v>58</v>
      </c>
      <c r="D37" s="204"/>
      <c r="E37" s="215"/>
      <c r="F37" s="216">
        <v>27000</v>
      </c>
      <c r="G37" s="165"/>
    </row>
    <row r="38" spans="1:7" ht="31.5">
      <c r="A38" s="166">
        <v>13</v>
      </c>
      <c r="B38" s="206" t="s">
        <v>442</v>
      </c>
      <c r="C38" s="168" t="s">
        <v>58</v>
      </c>
      <c r="D38" s="204"/>
      <c r="E38" s="215"/>
      <c r="F38" s="216">
        <v>44000</v>
      </c>
      <c r="G38" s="165"/>
    </row>
    <row r="39" spans="1:7" ht="31.5">
      <c r="A39" s="166">
        <v>14</v>
      </c>
      <c r="B39" s="206" t="s">
        <v>51</v>
      </c>
      <c r="C39" s="168" t="s">
        <v>226</v>
      </c>
      <c r="D39" s="204"/>
      <c r="E39" s="215"/>
      <c r="F39" s="216">
        <v>18745000</v>
      </c>
      <c r="G39" s="165"/>
    </row>
    <row r="40" spans="1:7" ht="16.5" thickBot="1">
      <c r="A40" s="217">
        <v>15</v>
      </c>
      <c r="B40" s="218" t="s">
        <v>443</v>
      </c>
      <c r="C40" s="219" t="s">
        <v>226</v>
      </c>
      <c r="D40" s="220"/>
      <c r="E40" s="221"/>
      <c r="F40" s="222">
        <v>3885000</v>
      </c>
      <c r="G40" s="196"/>
    </row>
    <row r="41" spans="1:7" ht="16.5" thickBot="1">
      <c r="A41" s="178" t="s">
        <v>127</v>
      </c>
      <c r="B41" s="179" t="s">
        <v>444</v>
      </c>
      <c r="C41" s="197"/>
      <c r="D41" s="181"/>
      <c r="E41" s="181"/>
      <c r="F41" s="182"/>
      <c r="G41" s="183" t="s">
        <v>445</v>
      </c>
    </row>
    <row r="42" spans="1:7" ht="47.25">
      <c r="A42" s="223">
        <v>1</v>
      </c>
      <c r="B42" s="224" t="s">
        <v>446</v>
      </c>
      <c r="C42" s="225" t="s">
        <v>159</v>
      </c>
      <c r="D42" s="225"/>
      <c r="E42" s="168" t="s">
        <v>447</v>
      </c>
      <c r="F42" s="226">
        <v>25000</v>
      </c>
      <c r="G42" s="203" t="s">
        <v>448</v>
      </c>
    </row>
    <row r="43" spans="1:7" ht="15.75">
      <c r="A43" s="166">
        <v>2</v>
      </c>
      <c r="B43" s="170" t="s">
        <v>449</v>
      </c>
      <c r="C43" s="171" t="s">
        <v>159</v>
      </c>
      <c r="D43" s="170"/>
      <c r="E43" s="171" t="s">
        <v>447</v>
      </c>
      <c r="F43" s="172">
        <v>25000</v>
      </c>
      <c r="G43" s="173"/>
    </row>
    <row r="44" spans="1:7" ht="15.75">
      <c r="A44" s="227">
        <v>3</v>
      </c>
      <c r="B44" s="174" t="s">
        <v>446</v>
      </c>
      <c r="C44" s="175" t="s">
        <v>159</v>
      </c>
      <c r="D44" s="174"/>
      <c r="E44" s="163" t="s">
        <v>447</v>
      </c>
      <c r="F44" s="176">
        <v>25000</v>
      </c>
      <c r="G44" s="228" t="s">
        <v>450</v>
      </c>
    </row>
    <row r="45" spans="1:7" ht="15.75">
      <c r="A45" s="229">
        <v>4</v>
      </c>
      <c r="B45" s="170" t="s">
        <v>449</v>
      </c>
      <c r="C45" s="171" t="s">
        <v>159</v>
      </c>
      <c r="D45" s="170"/>
      <c r="E45" s="171" t="s">
        <v>447</v>
      </c>
      <c r="F45" s="172">
        <v>25000</v>
      </c>
      <c r="G45" s="230"/>
    </row>
    <row r="46" spans="1:7" ht="15.75">
      <c r="A46" s="231">
        <v>5</v>
      </c>
      <c r="B46" s="174" t="s">
        <v>446</v>
      </c>
      <c r="C46" s="175" t="s">
        <v>159</v>
      </c>
      <c r="D46" s="174"/>
      <c r="E46" s="175" t="s">
        <v>447</v>
      </c>
      <c r="F46" s="176">
        <v>27500</v>
      </c>
      <c r="G46" s="177" t="s">
        <v>451</v>
      </c>
    </row>
    <row r="47" spans="1:7" ht="15.75">
      <c r="A47" s="166">
        <v>6</v>
      </c>
      <c r="B47" s="167" t="s">
        <v>449</v>
      </c>
      <c r="C47" s="168" t="s">
        <v>159</v>
      </c>
      <c r="D47" s="167"/>
      <c r="E47" s="168" t="s">
        <v>447</v>
      </c>
      <c r="F47" s="169">
        <v>27500</v>
      </c>
      <c r="G47" s="165"/>
    </row>
    <row r="48" spans="1:7" ht="15.75">
      <c r="A48" s="227"/>
      <c r="B48" s="167" t="s">
        <v>452</v>
      </c>
      <c r="C48" s="168"/>
      <c r="D48" s="167"/>
      <c r="E48" s="167"/>
      <c r="F48" s="169"/>
      <c r="G48" s="165"/>
    </row>
    <row r="49" spans="1:7" ht="15.75">
      <c r="A49" s="166">
        <v>7</v>
      </c>
      <c r="B49" s="232" t="s">
        <v>453</v>
      </c>
      <c r="C49" s="168" t="s">
        <v>159</v>
      </c>
      <c r="D49" s="168" t="s">
        <v>454</v>
      </c>
      <c r="E49" s="168" t="s">
        <v>354</v>
      </c>
      <c r="F49" s="169">
        <v>19000</v>
      </c>
      <c r="G49" s="165"/>
    </row>
    <row r="50" spans="1:7" ht="15.75">
      <c r="A50" s="227">
        <v>8</v>
      </c>
      <c r="B50" s="232" t="s">
        <v>455</v>
      </c>
      <c r="C50" s="168" t="s">
        <v>159</v>
      </c>
      <c r="D50" s="168" t="s">
        <v>456</v>
      </c>
      <c r="E50" s="168" t="s">
        <v>354</v>
      </c>
      <c r="F50" s="169">
        <v>19000</v>
      </c>
      <c r="G50" s="165"/>
    </row>
    <row r="51" spans="1:7" ht="15.75">
      <c r="A51" s="166">
        <v>9</v>
      </c>
      <c r="B51" s="232" t="s">
        <v>457</v>
      </c>
      <c r="C51" s="168" t="s">
        <v>159</v>
      </c>
      <c r="D51" s="168" t="s">
        <v>458</v>
      </c>
      <c r="E51" s="168" t="s">
        <v>354</v>
      </c>
      <c r="F51" s="169">
        <v>19000</v>
      </c>
      <c r="G51" s="165"/>
    </row>
    <row r="52" spans="1:7" ht="15.75">
      <c r="A52" s="227">
        <v>10</v>
      </c>
      <c r="B52" s="232" t="s">
        <v>459</v>
      </c>
      <c r="C52" s="168" t="s">
        <v>159</v>
      </c>
      <c r="D52" s="168" t="s">
        <v>460</v>
      </c>
      <c r="E52" s="168" t="s">
        <v>354</v>
      </c>
      <c r="F52" s="169">
        <v>19000</v>
      </c>
      <c r="G52" s="165"/>
    </row>
    <row r="53" spans="1:7" ht="15.75">
      <c r="A53" s="166">
        <v>11</v>
      </c>
      <c r="B53" s="232" t="s">
        <v>461</v>
      </c>
      <c r="C53" s="168" t="s">
        <v>159</v>
      </c>
      <c r="D53" s="168" t="s">
        <v>460</v>
      </c>
      <c r="E53" s="168" t="s">
        <v>354</v>
      </c>
      <c r="F53" s="169">
        <v>19000</v>
      </c>
      <c r="G53" s="165"/>
    </row>
    <row r="54" spans="1:7" ht="15.75">
      <c r="A54" s="227">
        <v>12</v>
      </c>
      <c r="B54" s="232" t="s">
        <v>453</v>
      </c>
      <c r="C54" s="168" t="s">
        <v>159</v>
      </c>
      <c r="D54" s="168" t="s">
        <v>454</v>
      </c>
      <c r="E54" s="168" t="s">
        <v>447</v>
      </c>
      <c r="F54" s="169">
        <v>19000</v>
      </c>
      <c r="G54" s="165"/>
    </row>
    <row r="55" spans="1:7" ht="15.75">
      <c r="A55" s="166">
        <v>13</v>
      </c>
      <c r="B55" s="232" t="s">
        <v>455</v>
      </c>
      <c r="C55" s="168" t="s">
        <v>159</v>
      </c>
      <c r="D55" s="168" t="s">
        <v>456</v>
      </c>
      <c r="E55" s="168" t="s">
        <v>447</v>
      </c>
      <c r="F55" s="169">
        <v>19000</v>
      </c>
      <c r="G55" s="165"/>
    </row>
    <row r="56" spans="1:7" ht="15.75">
      <c r="A56" s="227">
        <v>14</v>
      </c>
      <c r="B56" s="232" t="s">
        <v>457</v>
      </c>
      <c r="C56" s="168" t="s">
        <v>159</v>
      </c>
      <c r="D56" s="168" t="s">
        <v>458</v>
      </c>
      <c r="E56" s="168" t="s">
        <v>447</v>
      </c>
      <c r="F56" s="169">
        <v>19000</v>
      </c>
      <c r="G56" s="165"/>
    </row>
    <row r="57" spans="1:7" ht="15.75">
      <c r="A57" s="166">
        <v>15</v>
      </c>
      <c r="B57" s="232" t="s">
        <v>459</v>
      </c>
      <c r="C57" s="168" t="s">
        <v>159</v>
      </c>
      <c r="D57" s="168" t="s">
        <v>460</v>
      </c>
      <c r="E57" s="168" t="s">
        <v>447</v>
      </c>
      <c r="F57" s="169">
        <v>19000</v>
      </c>
      <c r="G57" s="165"/>
    </row>
    <row r="58" spans="1:7" ht="15.75">
      <c r="A58" s="227">
        <v>16</v>
      </c>
      <c r="B58" s="233" t="s">
        <v>461</v>
      </c>
      <c r="C58" s="194" t="s">
        <v>159</v>
      </c>
      <c r="D58" s="194" t="s">
        <v>460</v>
      </c>
      <c r="E58" s="194" t="s">
        <v>447</v>
      </c>
      <c r="F58" s="169">
        <v>19000</v>
      </c>
      <c r="G58" s="165"/>
    </row>
    <row r="59" spans="1:7" ht="15.75">
      <c r="A59" s="166">
        <v>17</v>
      </c>
      <c r="B59" s="232" t="s">
        <v>453</v>
      </c>
      <c r="C59" s="168" t="s">
        <v>159</v>
      </c>
      <c r="D59" s="168" t="s">
        <v>454</v>
      </c>
      <c r="E59" s="194" t="s">
        <v>462</v>
      </c>
      <c r="F59" s="169">
        <v>19000</v>
      </c>
      <c r="G59" s="165"/>
    </row>
    <row r="60" spans="1:7" ht="15.75">
      <c r="A60" s="227">
        <v>18</v>
      </c>
      <c r="B60" s="232" t="s">
        <v>455</v>
      </c>
      <c r="C60" s="168" t="s">
        <v>159</v>
      </c>
      <c r="D60" s="168" t="s">
        <v>456</v>
      </c>
      <c r="E60" s="194" t="s">
        <v>462</v>
      </c>
      <c r="F60" s="169">
        <v>19000</v>
      </c>
      <c r="G60" s="165"/>
    </row>
    <row r="61" spans="1:7" ht="15.75">
      <c r="A61" s="166">
        <v>19</v>
      </c>
      <c r="B61" s="232" t="s">
        <v>457</v>
      </c>
      <c r="C61" s="168" t="s">
        <v>159</v>
      </c>
      <c r="D61" s="168" t="s">
        <v>458</v>
      </c>
      <c r="E61" s="194" t="s">
        <v>462</v>
      </c>
      <c r="F61" s="169">
        <v>19000</v>
      </c>
      <c r="G61" s="165"/>
    </row>
    <row r="62" spans="1:7" ht="15.75">
      <c r="A62" s="227">
        <v>20</v>
      </c>
      <c r="B62" s="232" t="s">
        <v>459</v>
      </c>
      <c r="C62" s="168" t="s">
        <v>159</v>
      </c>
      <c r="D62" s="168" t="s">
        <v>460</v>
      </c>
      <c r="E62" s="194" t="s">
        <v>462</v>
      </c>
      <c r="F62" s="169">
        <v>19000</v>
      </c>
      <c r="G62" s="165"/>
    </row>
    <row r="63" spans="1:7" ht="15.75">
      <c r="A63" s="166">
        <v>21</v>
      </c>
      <c r="B63" s="233" t="s">
        <v>461</v>
      </c>
      <c r="C63" s="194" t="s">
        <v>159</v>
      </c>
      <c r="D63" s="194" t="s">
        <v>460</v>
      </c>
      <c r="E63" s="194" t="s">
        <v>462</v>
      </c>
      <c r="F63" s="169">
        <v>19000</v>
      </c>
      <c r="G63" s="165"/>
    </row>
    <row r="64" spans="1:7" ht="15.75">
      <c r="A64" s="234">
        <v>4</v>
      </c>
      <c r="B64" s="235" t="s">
        <v>463</v>
      </c>
      <c r="C64" s="236"/>
      <c r="D64" s="236"/>
      <c r="E64" s="236"/>
      <c r="F64" s="237"/>
      <c r="G64" s="238"/>
    </row>
    <row r="65" spans="1:7" ht="15.75">
      <c r="A65" s="239"/>
      <c r="B65" s="236" t="s">
        <v>464</v>
      </c>
      <c r="C65" s="236" t="s">
        <v>159</v>
      </c>
      <c r="D65" s="236"/>
      <c r="E65" s="236"/>
      <c r="F65" s="240">
        <v>30000</v>
      </c>
      <c r="G65" s="238"/>
    </row>
    <row r="66" spans="1:7" ht="15.75">
      <c r="A66" s="239"/>
      <c r="B66" s="236" t="s">
        <v>465</v>
      </c>
      <c r="C66" s="236" t="s">
        <v>159</v>
      </c>
      <c r="D66" s="236"/>
      <c r="E66" s="236"/>
      <c r="F66" s="240">
        <v>28000</v>
      </c>
      <c r="G66" s="238"/>
    </row>
    <row r="67" spans="1:7" ht="15.75">
      <c r="A67" s="241"/>
      <c r="B67" s="242"/>
      <c r="C67" s="235"/>
      <c r="D67" s="235"/>
      <c r="E67" s="235"/>
      <c r="F67" s="237"/>
      <c r="G67" s="238"/>
    </row>
    <row r="68" spans="1:7" ht="15.75">
      <c r="A68" s="243"/>
      <c r="B68" s="244"/>
      <c r="C68" s="244"/>
      <c r="D68" s="244"/>
      <c r="E68" s="244"/>
      <c r="F68" s="245"/>
      <c r="G68" s="238"/>
    </row>
    <row r="69" spans="1:7" ht="79.5" thickBot="1">
      <c r="A69" s="246">
        <v>22</v>
      </c>
      <c r="B69" s="185" t="s">
        <v>466</v>
      </c>
      <c r="C69" s="186" t="s">
        <v>159</v>
      </c>
      <c r="D69" s="186" t="s">
        <v>467</v>
      </c>
      <c r="E69" s="186"/>
      <c r="F69" s="188">
        <v>28000</v>
      </c>
      <c r="G69" s="247" t="s">
        <v>468</v>
      </c>
    </row>
    <row r="70" spans="1:7" ht="16.5" thickBot="1">
      <c r="A70" s="248" t="s">
        <v>143</v>
      </c>
      <c r="B70" s="249" t="s">
        <v>469</v>
      </c>
      <c r="C70" s="250"/>
      <c r="D70" s="251"/>
      <c r="E70" s="251"/>
      <c r="F70" s="252"/>
      <c r="G70" s="253" t="s">
        <v>445</v>
      </c>
    </row>
    <row r="71" spans="1:7" ht="15.75">
      <c r="A71" s="198">
        <v>1</v>
      </c>
      <c r="B71" s="199" t="s">
        <v>470</v>
      </c>
      <c r="C71" s="200" t="s">
        <v>53</v>
      </c>
      <c r="D71" s="200" t="s">
        <v>471</v>
      </c>
      <c r="E71" s="200" t="s">
        <v>472</v>
      </c>
      <c r="F71" s="202">
        <v>95000</v>
      </c>
      <c r="G71" s="203" t="s">
        <v>473</v>
      </c>
    </row>
    <row r="72" spans="1:7" ht="15.75">
      <c r="A72" s="166">
        <v>2</v>
      </c>
      <c r="B72" s="167" t="s">
        <v>474</v>
      </c>
      <c r="C72" s="168" t="s">
        <v>53</v>
      </c>
      <c r="D72" s="168" t="s">
        <v>374</v>
      </c>
      <c r="E72" s="168" t="s">
        <v>472</v>
      </c>
      <c r="F72" s="169">
        <v>95000</v>
      </c>
      <c r="G72" s="165"/>
    </row>
    <row r="73" spans="1:7" ht="15.75">
      <c r="A73" s="166">
        <v>3</v>
      </c>
      <c r="B73" s="167" t="s">
        <v>475</v>
      </c>
      <c r="C73" s="168" t="s">
        <v>53</v>
      </c>
      <c r="D73" s="168" t="s">
        <v>476</v>
      </c>
      <c r="E73" s="168" t="s">
        <v>472</v>
      </c>
      <c r="F73" s="169">
        <v>90000</v>
      </c>
      <c r="G73" s="165"/>
    </row>
    <row r="74" spans="1:7" ht="15.75">
      <c r="A74" s="166"/>
      <c r="B74" s="167"/>
      <c r="C74" s="168" t="s">
        <v>53</v>
      </c>
      <c r="D74" s="168" t="s">
        <v>477</v>
      </c>
      <c r="E74" s="168" t="s">
        <v>472</v>
      </c>
      <c r="F74" s="169">
        <v>100000</v>
      </c>
      <c r="G74" s="165"/>
    </row>
    <row r="75" spans="1:7" ht="15.75">
      <c r="A75" s="229">
        <v>4</v>
      </c>
      <c r="B75" s="170" t="s">
        <v>478</v>
      </c>
      <c r="C75" s="171" t="s">
        <v>53</v>
      </c>
      <c r="D75" s="171" t="s">
        <v>479</v>
      </c>
      <c r="E75" s="171" t="s">
        <v>480</v>
      </c>
      <c r="F75" s="172">
        <v>110000</v>
      </c>
      <c r="G75" s="173"/>
    </row>
    <row r="76" spans="1:7" ht="15.75">
      <c r="A76" s="161">
        <v>5</v>
      </c>
      <c r="B76" s="162" t="s">
        <v>470</v>
      </c>
      <c r="C76" s="163" t="s">
        <v>53</v>
      </c>
      <c r="D76" s="163" t="s">
        <v>471</v>
      </c>
      <c r="E76" s="163" t="s">
        <v>481</v>
      </c>
      <c r="F76" s="164">
        <v>95000</v>
      </c>
      <c r="G76" s="177" t="s">
        <v>448</v>
      </c>
    </row>
    <row r="77" spans="1:7" ht="15.75">
      <c r="A77" s="166">
        <v>6</v>
      </c>
      <c r="B77" s="167" t="s">
        <v>474</v>
      </c>
      <c r="C77" s="168" t="s">
        <v>53</v>
      </c>
      <c r="D77" s="168" t="s">
        <v>374</v>
      </c>
      <c r="E77" s="168" t="s">
        <v>481</v>
      </c>
      <c r="F77" s="169">
        <v>95000</v>
      </c>
      <c r="G77" s="165"/>
    </row>
    <row r="78" spans="1:7" ht="15.75">
      <c r="A78" s="166">
        <v>7</v>
      </c>
      <c r="B78" s="167" t="s">
        <v>475</v>
      </c>
      <c r="C78" s="168" t="s">
        <v>53</v>
      </c>
      <c r="D78" s="168" t="s">
        <v>476</v>
      </c>
      <c r="E78" s="168" t="s">
        <v>481</v>
      </c>
      <c r="F78" s="169">
        <v>95000</v>
      </c>
      <c r="G78" s="165"/>
    </row>
    <row r="79" spans="1:7" ht="15.75">
      <c r="A79" s="166">
        <v>8</v>
      </c>
      <c r="B79" s="167" t="s">
        <v>482</v>
      </c>
      <c r="C79" s="168" t="s">
        <v>53</v>
      </c>
      <c r="D79" s="168" t="s">
        <v>375</v>
      </c>
      <c r="E79" s="163" t="s">
        <v>483</v>
      </c>
      <c r="F79" s="169">
        <v>65000</v>
      </c>
      <c r="G79" s="165"/>
    </row>
    <row r="80" spans="1:7" ht="16.5" thickBot="1">
      <c r="A80" s="217"/>
      <c r="B80" s="254"/>
      <c r="C80" s="255"/>
      <c r="D80" s="255"/>
      <c r="E80" s="254"/>
      <c r="F80" s="256"/>
      <c r="G80" s="257"/>
    </row>
    <row r="81" spans="1:7" ht="16.5" thickBot="1">
      <c r="A81" s="178" t="s">
        <v>145</v>
      </c>
      <c r="B81" s="179" t="s">
        <v>484</v>
      </c>
      <c r="C81" s="197"/>
      <c r="D81" s="181"/>
      <c r="E81" s="181"/>
      <c r="F81" s="182"/>
      <c r="G81" s="183" t="s">
        <v>445</v>
      </c>
    </row>
    <row r="82" spans="1:7" ht="15.75">
      <c r="A82" s="198">
        <v>1</v>
      </c>
      <c r="B82" s="199" t="s">
        <v>54</v>
      </c>
      <c r="C82" s="200" t="s">
        <v>55</v>
      </c>
      <c r="D82" s="200" t="s">
        <v>485</v>
      </c>
      <c r="E82" s="200" t="s">
        <v>486</v>
      </c>
      <c r="F82" s="202">
        <v>1900000</v>
      </c>
      <c r="G82" s="203" t="s">
        <v>487</v>
      </c>
    </row>
    <row r="83" spans="1:7" ht="15.75">
      <c r="A83" s="166">
        <v>2</v>
      </c>
      <c r="B83" s="167" t="s">
        <v>54</v>
      </c>
      <c r="C83" s="168" t="s">
        <v>55</v>
      </c>
      <c r="D83" s="168" t="s">
        <v>485</v>
      </c>
      <c r="E83" s="168" t="s">
        <v>392</v>
      </c>
      <c r="F83" s="169">
        <v>1700000</v>
      </c>
      <c r="G83" s="165"/>
    </row>
    <row r="84" spans="1:7" ht="15.75">
      <c r="A84" s="166">
        <v>3</v>
      </c>
      <c r="B84" s="167" t="s">
        <v>488</v>
      </c>
      <c r="C84" s="168" t="s">
        <v>55</v>
      </c>
      <c r="D84" s="168" t="s">
        <v>485</v>
      </c>
      <c r="E84" s="168" t="s">
        <v>391</v>
      </c>
      <c r="F84" s="169">
        <v>1700000</v>
      </c>
      <c r="G84" s="165"/>
    </row>
    <row r="85" spans="1:7" ht="15.75">
      <c r="A85" s="258">
        <v>4</v>
      </c>
      <c r="B85" s="167" t="s">
        <v>489</v>
      </c>
      <c r="C85" s="171" t="s">
        <v>159</v>
      </c>
      <c r="D85" s="194"/>
      <c r="E85" s="194" t="s">
        <v>490</v>
      </c>
      <c r="F85" s="259">
        <v>7000</v>
      </c>
      <c r="G85" s="165"/>
    </row>
    <row r="86" spans="1:7" ht="15.75">
      <c r="A86" s="229">
        <v>5</v>
      </c>
      <c r="B86" s="170" t="s">
        <v>393</v>
      </c>
      <c r="C86" s="171" t="s">
        <v>159</v>
      </c>
      <c r="D86" s="170"/>
      <c r="E86" s="171" t="s">
        <v>491</v>
      </c>
      <c r="F86" s="172">
        <v>5000</v>
      </c>
      <c r="G86" s="173"/>
    </row>
    <row r="87" spans="1:7" ht="31.5">
      <c r="A87" s="231">
        <v>6</v>
      </c>
      <c r="B87" s="185" t="s">
        <v>54</v>
      </c>
      <c r="C87" s="186" t="s">
        <v>55</v>
      </c>
      <c r="D87" s="186" t="s">
        <v>485</v>
      </c>
      <c r="E87" s="186" t="s">
        <v>486</v>
      </c>
      <c r="F87" s="188">
        <v>1900000</v>
      </c>
      <c r="G87" s="177" t="s">
        <v>448</v>
      </c>
    </row>
    <row r="88" spans="1:7" ht="16.5" thickBot="1">
      <c r="A88" s="217">
        <v>7</v>
      </c>
      <c r="B88" s="254" t="s">
        <v>54</v>
      </c>
      <c r="C88" s="255" t="s">
        <v>55</v>
      </c>
      <c r="D88" s="255" t="s">
        <v>485</v>
      </c>
      <c r="E88" s="255" t="s">
        <v>392</v>
      </c>
      <c r="F88" s="260">
        <v>1630000</v>
      </c>
      <c r="G88" s="165"/>
    </row>
    <row r="89" spans="1:7" ht="15.75">
      <c r="A89" s="261">
        <v>7</v>
      </c>
      <c r="B89" s="262" t="s">
        <v>488</v>
      </c>
      <c r="C89" s="263" t="s">
        <v>55</v>
      </c>
      <c r="D89" s="263" t="s">
        <v>485</v>
      </c>
      <c r="E89" s="263" t="s">
        <v>391</v>
      </c>
      <c r="F89" s="264"/>
      <c r="G89" s="265"/>
    </row>
    <row r="90" spans="1:7" ht="16.5" thickBot="1">
      <c r="A90" s="266">
        <v>8</v>
      </c>
      <c r="B90" s="244" t="s">
        <v>393</v>
      </c>
      <c r="C90" s="267" t="s">
        <v>159</v>
      </c>
      <c r="D90" s="244"/>
      <c r="E90" s="267" t="s">
        <v>492</v>
      </c>
      <c r="F90" s="245"/>
      <c r="G90" s="265"/>
    </row>
    <row r="91" spans="1:7" ht="16.5" thickBot="1">
      <c r="A91" s="178" t="s">
        <v>154</v>
      </c>
      <c r="B91" s="179" t="s">
        <v>493</v>
      </c>
      <c r="C91" s="197"/>
      <c r="D91" s="181"/>
      <c r="E91" s="181"/>
      <c r="F91" s="182"/>
      <c r="G91" s="253" t="s">
        <v>445</v>
      </c>
    </row>
    <row r="92" spans="1:7" ht="78.75">
      <c r="A92" s="223">
        <v>1</v>
      </c>
      <c r="B92" s="268" t="s">
        <v>494</v>
      </c>
      <c r="C92" s="269" t="s">
        <v>159</v>
      </c>
      <c r="D92" s="270" t="s">
        <v>495</v>
      </c>
      <c r="E92" s="271" t="s">
        <v>447</v>
      </c>
      <c r="F92" s="272">
        <v>25000</v>
      </c>
      <c r="G92" s="273" t="s">
        <v>448</v>
      </c>
    </row>
    <row r="93" spans="1:7" ht="31.5">
      <c r="A93" s="227">
        <v>2</v>
      </c>
      <c r="B93" s="185" t="s">
        <v>494</v>
      </c>
      <c r="C93" s="186" t="s">
        <v>159</v>
      </c>
      <c r="D93" s="186" t="s">
        <v>496</v>
      </c>
      <c r="E93" s="274" t="s">
        <v>447</v>
      </c>
      <c r="F93" s="188">
        <v>25000</v>
      </c>
      <c r="G93" s="228" t="s">
        <v>450</v>
      </c>
    </row>
    <row r="94" spans="1:7" ht="31.5">
      <c r="A94" s="275">
        <v>3</v>
      </c>
      <c r="B94" s="276" t="s">
        <v>497</v>
      </c>
      <c r="C94" s="269" t="s">
        <v>159</v>
      </c>
      <c r="D94" s="269" t="s">
        <v>498</v>
      </c>
      <c r="E94" s="171" t="s">
        <v>447</v>
      </c>
      <c r="F94" s="272">
        <v>52000</v>
      </c>
      <c r="G94" s="230"/>
    </row>
    <row r="95" spans="1:7" ht="94.5">
      <c r="A95" s="277">
        <v>4</v>
      </c>
      <c r="B95" s="278" t="s">
        <v>494</v>
      </c>
      <c r="C95" s="279" t="s">
        <v>159</v>
      </c>
      <c r="D95" s="280" t="s">
        <v>495</v>
      </c>
      <c r="E95" s="236" t="s">
        <v>447</v>
      </c>
      <c r="F95" s="281">
        <v>25000</v>
      </c>
      <c r="G95" s="273" t="s">
        <v>473</v>
      </c>
    </row>
    <row r="96" spans="1:7" ht="15.75">
      <c r="A96" s="282"/>
      <c r="B96" s="235"/>
      <c r="C96" s="236" t="s">
        <v>159</v>
      </c>
      <c r="D96" s="235"/>
      <c r="E96" s="235"/>
      <c r="F96" s="237"/>
      <c r="G96" s="283"/>
    </row>
    <row r="97" spans="1:7" ht="16.5" thickBot="1">
      <c r="A97" s="266"/>
      <c r="B97" s="244"/>
      <c r="C97" s="267" t="s">
        <v>159</v>
      </c>
      <c r="D97" s="244"/>
      <c r="E97" s="244"/>
      <c r="F97" s="245"/>
      <c r="G97" s="257"/>
    </row>
    <row r="98" spans="1:7" ht="16.5" thickBot="1">
      <c r="A98" s="178" t="s">
        <v>155</v>
      </c>
      <c r="B98" s="179" t="s">
        <v>499</v>
      </c>
      <c r="C98" s="197"/>
      <c r="D98" s="181"/>
      <c r="E98" s="181"/>
      <c r="F98" s="182"/>
      <c r="G98" s="183" t="s">
        <v>445</v>
      </c>
    </row>
    <row r="99" spans="1:7" ht="15.75">
      <c r="A99" s="198">
        <v>1</v>
      </c>
      <c r="B99" s="199" t="s">
        <v>500</v>
      </c>
      <c r="C99" s="200" t="s">
        <v>501</v>
      </c>
      <c r="D99" s="200" t="s">
        <v>502</v>
      </c>
      <c r="E99" s="284" t="s">
        <v>503</v>
      </c>
      <c r="F99" s="202">
        <v>10000</v>
      </c>
      <c r="G99" s="203" t="s">
        <v>450</v>
      </c>
    </row>
    <row r="100" spans="1:7" ht="15.75">
      <c r="A100" s="166">
        <v>2</v>
      </c>
      <c r="B100" s="167" t="s">
        <v>500</v>
      </c>
      <c r="C100" s="168" t="s">
        <v>501</v>
      </c>
      <c r="D100" s="168" t="s">
        <v>504</v>
      </c>
      <c r="E100" s="285"/>
      <c r="F100" s="169">
        <v>20000</v>
      </c>
      <c r="G100" s="165"/>
    </row>
    <row r="101" spans="1:7" ht="15.75">
      <c r="A101" s="166">
        <v>3</v>
      </c>
      <c r="B101" s="167" t="s">
        <v>500</v>
      </c>
      <c r="C101" s="168" t="s">
        <v>501</v>
      </c>
      <c r="D101" s="168" t="s">
        <v>505</v>
      </c>
      <c r="E101" s="285"/>
      <c r="F101" s="169">
        <v>42000</v>
      </c>
      <c r="G101" s="165"/>
    </row>
    <row r="102" spans="1:7" ht="15.75">
      <c r="A102" s="258">
        <v>4</v>
      </c>
      <c r="B102" s="193" t="s">
        <v>500</v>
      </c>
      <c r="C102" s="194" t="s">
        <v>501</v>
      </c>
      <c r="D102" s="194" t="s">
        <v>506</v>
      </c>
      <c r="E102" s="285"/>
      <c r="F102" s="259">
        <v>124000</v>
      </c>
      <c r="G102" s="165"/>
    </row>
    <row r="103" spans="1:7" ht="15.75">
      <c r="A103" s="286">
        <v>5</v>
      </c>
      <c r="B103" s="174" t="s">
        <v>507</v>
      </c>
      <c r="C103" s="175" t="s">
        <v>508</v>
      </c>
      <c r="D103" s="175" t="s">
        <v>509</v>
      </c>
      <c r="E103" s="287" t="s">
        <v>510</v>
      </c>
      <c r="F103" s="176">
        <v>258000</v>
      </c>
      <c r="G103" s="288" t="s">
        <v>511</v>
      </c>
    </row>
    <row r="104" spans="1:7" ht="15.75">
      <c r="A104" s="166">
        <v>6</v>
      </c>
      <c r="B104" s="167" t="s">
        <v>512</v>
      </c>
      <c r="C104" s="168" t="s">
        <v>508</v>
      </c>
      <c r="D104" s="168" t="s">
        <v>509</v>
      </c>
      <c r="E104" s="287"/>
      <c r="F104" s="169">
        <v>373000</v>
      </c>
      <c r="G104" s="288"/>
    </row>
    <row r="105" spans="1:7" ht="94.5">
      <c r="A105" s="166">
        <v>7</v>
      </c>
      <c r="B105" s="206" t="s">
        <v>513</v>
      </c>
      <c r="C105" s="168" t="s">
        <v>514</v>
      </c>
      <c r="D105" s="168" t="s">
        <v>515</v>
      </c>
      <c r="E105" s="287" t="s">
        <v>516</v>
      </c>
      <c r="F105" s="169">
        <v>567000</v>
      </c>
      <c r="G105" s="288"/>
    </row>
    <row r="106" spans="1:7" ht="94.5">
      <c r="A106" s="166">
        <v>8</v>
      </c>
      <c r="B106" s="206" t="s">
        <v>513</v>
      </c>
      <c r="C106" s="168" t="s">
        <v>517</v>
      </c>
      <c r="D106" s="168" t="s">
        <v>518</v>
      </c>
      <c r="E106" s="287"/>
      <c r="F106" s="169">
        <v>169000</v>
      </c>
      <c r="G106" s="288"/>
    </row>
    <row r="107" spans="1:7" ht="94.5">
      <c r="A107" s="166">
        <v>9</v>
      </c>
      <c r="B107" s="206" t="s">
        <v>519</v>
      </c>
      <c r="C107" s="168" t="s">
        <v>514</v>
      </c>
      <c r="D107" s="168" t="s">
        <v>515</v>
      </c>
      <c r="E107" s="287" t="s">
        <v>520</v>
      </c>
      <c r="F107" s="169">
        <v>1015000</v>
      </c>
      <c r="G107" s="288"/>
    </row>
    <row r="108" spans="1:7" ht="94.5">
      <c r="A108" s="166">
        <v>10</v>
      </c>
      <c r="B108" s="206" t="s">
        <v>519</v>
      </c>
      <c r="C108" s="168" t="s">
        <v>517</v>
      </c>
      <c r="D108" s="168" t="s">
        <v>518</v>
      </c>
      <c r="E108" s="287"/>
      <c r="F108" s="169">
        <v>285000</v>
      </c>
      <c r="G108" s="288"/>
    </row>
    <row r="109" spans="1:7" ht="15.75">
      <c r="A109" s="166">
        <v>11</v>
      </c>
      <c r="B109" s="167" t="s">
        <v>521</v>
      </c>
      <c r="C109" s="168" t="s">
        <v>514</v>
      </c>
      <c r="D109" s="168" t="s">
        <v>515</v>
      </c>
      <c r="E109" s="287" t="s">
        <v>522</v>
      </c>
      <c r="F109" s="169">
        <v>988000</v>
      </c>
      <c r="G109" s="288"/>
    </row>
    <row r="110" spans="1:7" ht="15.75">
      <c r="A110" s="166">
        <v>12</v>
      </c>
      <c r="B110" s="167" t="s">
        <v>521</v>
      </c>
      <c r="C110" s="168" t="s">
        <v>517</v>
      </c>
      <c r="D110" s="168" t="s">
        <v>518</v>
      </c>
      <c r="E110" s="287"/>
      <c r="F110" s="169">
        <v>282000</v>
      </c>
      <c r="G110" s="288"/>
    </row>
    <row r="111" spans="1:7" ht="15.75">
      <c r="A111" s="166">
        <v>13</v>
      </c>
      <c r="B111" s="167" t="s">
        <v>523</v>
      </c>
      <c r="C111" s="168" t="s">
        <v>517</v>
      </c>
      <c r="D111" s="168" t="s">
        <v>518</v>
      </c>
      <c r="E111" s="287" t="s">
        <v>524</v>
      </c>
      <c r="F111" s="169">
        <v>797000</v>
      </c>
      <c r="G111" s="288"/>
    </row>
    <row r="112" spans="1:7" ht="15.75">
      <c r="A112" s="166">
        <v>14</v>
      </c>
      <c r="B112" s="167" t="s">
        <v>523</v>
      </c>
      <c r="C112" s="168" t="s">
        <v>517</v>
      </c>
      <c r="D112" s="168" t="s">
        <v>525</v>
      </c>
      <c r="E112" s="287"/>
      <c r="F112" s="169">
        <v>186000</v>
      </c>
      <c r="G112" s="288"/>
    </row>
    <row r="113" spans="1:7" ht="15.75">
      <c r="A113" s="166">
        <v>15</v>
      </c>
      <c r="B113" s="167" t="s">
        <v>526</v>
      </c>
      <c r="C113" s="168" t="s">
        <v>514</v>
      </c>
      <c r="D113" s="168" t="s">
        <v>515</v>
      </c>
      <c r="E113" s="287" t="s">
        <v>527</v>
      </c>
      <c r="F113" s="169">
        <v>1220000</v>
      </c>
      <c r="G113" s="288"/>
    </row>
    <row r="114" spans="1:7" ht="15.75">
      <c r="A114" s="166">
        <v>16</v>
      </c>
      <c r="B114" s="167" t="s">
        <v>526</v>
      </c>
      <c r="C114" s="168" t="s">
        <v>517</v>
      </c>
      <c r="D114" s="168" t="s">
        <v>518</v>
      </c>
      <c r="E114" s="287"/>
      <c r="F114" s="169">
        <v>344000</v>
      </c>
      <c r="G114" s="288"/>
    </row>
    <row r="115" spans="1:7" ht="15.75">
      <c r="A115" s="166">
        <v>17</v>
      </c>
      <c r="B115" s="167" t="s">
        <v>528</v>
      </c>
      <c r="C115" s="168" t="s">
        <v>514</v>
      </c>
      <c r="D115" s="168" t="s">
        <v>515</v>
      </c>
      <c r="E115" s="287" t="s">
        <v>529</v>
      </c>
      <c r="F115" s="169">
        <v>1953000</v>
      </c>
      <c r="G115" s="288"/>
    </row>
    <row r="116" spans="1:7" ht="15.75">
      <c r="A116" s="166">
        <v>18</v>
      </c>
      <c r="B116" s="167" t="s">
        <v>528</v>
      </c>
      <c r="C116" s="168" t="s">
        <v>517</v>
      </c>
      <c r="D116" s="168" t="s">
        <v>518</v>
      </c>
      <c r="E116" s="287"/>
      <c r="F116" s="169">
        <v>519000</v>
      </c>
      <c r="G116" s="288"/>
    </row>
    <row r="117" spans="1:7" ht="15.75">
      <c r="A117" s="166">
        <v>19</v>
      </c>
      <c r="B117" s="167" t="s">
        <v>530</v>
      </c>
      <c r="C117" s="168" t="s">
        <v>517</v>
      </c>
      <c r="D117" s="168" t="s">
        <v>518</v>
      </c>
      <c r="E117" s="287" t="s">
        <v>531</v>
      </c>
      <c r="F117" s="169">
        <v>996000</v>
      </c>
      <c r="G117" s="288"/>
    </row>
    <row r="118" spans="1:7" ht="15.75">
      <c r="A118" s="166">
        <v>20</v>
      </c>
      <c r="B118" s="167" t="s">
        <v>530</v>
      </c>
      <c r="C118" s="168" t="s">
        <v>517</v>
      </c>
      <c r="D118" s="168" t="s">
        <v>525</v>
      </c>
      <c r="E118" s="287"/>
      <c r="F118" s="169">
        <v>218000</v>
      </c>
      <c r="G118" s="288"/>
    </row>
    <row r="119" spans="1:7" ht="15.75">
      <c r="A119" s="166">
        <v>21</v>
      </c>
      <c r="B119" s="167" t="s">
        <v>532</v>
      </c>
      <c r="C119" s="168" t="s">
        <v>514</v>
      </c>
      <c r="D119" s="168" t="s">
        <v>515</v>
      </c>
      <c r="E119" s="287" t="s">
        <v>533</v>
      </c>
      <c r="F119" s="169">
        <v>1353000</v>
      </c>
      <c r="G119" s="288"/>
    </row>
    <row r="120" spans="1:7" ht="15.75">
      <c r="A120" s="166">
        <v>22</v>
      </c>
      <c r="B120" s="167" t="s">
        <v>532</v>
      </c>
      <c r="C120" s="168" t="s">
        <v>517</v>
      </c>
      <c r="D120" s="168" t="s">
        <v>518</v>
      </c>
      <c r="E120" s="287"/>
      <c r="F120" s="169">
        <v>378000</v>
      </c>
      <c r="G120" s="288"/>
    </row>
    <row r="121" spans="1:7" ht="15.75">
      <c r="A121" s="166">
        <v>23</v>
      </c>
      <c r="B121" s="167" t="s">
        <v>534</v>
      </c>
      <c r="C121" s="168" t="s">
        <v>514</v>
      </c>
      <c r="D121" s="168" t="s">
        <v>515</v>
      </c>
      <c r="E121" s="287" t="s">
        <v>535</v>
      </c>
      <c r="F121" s="169">
        <v>1690000</v>
      </c>
      <c r="G121" s="288"/>
    </row>
    <row r="122" spans="1:7" ht="15.75">
      <c r="A122" s="166">
        <v>24</v>
      </c>
      <c r="B122" s="167" t="s">
        <v>534</v>
      </c>
      <c r="C122" s="168" t="s">
        <v>517</v>
      </c>
      <c r="D122" s="168" t="s">
        <v>518</v>
      </c>
      <c r="E122" s="287"/>
      <c r="F122" s="169">
        <v>494000</v>
      </c>
      <c r="G122" s="288"/>
    </row>
    <row r="123" spans="1:7" ht="15.75">
      <c r="A123" s="166">
        <v>25</v>
      </c>
      <c r="B123" s="167" t="s">
        <v>536</v>
      </c>
      <c r="C123" s="168" t="s">
        <v>514</v>
      </c>
      <c r="D123" s="168" t="s">
        <v>537</v>
      </c>
      <c r="E123" s="287" t="s">
        <v>538</v>
      </c>
      <c r="F123" s="169">
        <v>1732000</v>
      </c>
      <c r="G123" s="288"/>
    </row>
    <row r="124" spans="1:7" ht="15.75">
      <c r="A124" s="166">
        <v>26</v>
      </c>
      <c r="B124" s="167" t="s">
        <v>536</v>
      </c>
      <c r="C124" s="168" t="s">
        <v>517</v>
      </c>
      <c r="D124" s="168" t="s">
        <v>539</v>
      </c>
      <c r="E124" s="287"/>
      <c r="F124" s="169">
        <v>525000</v>
      </c>
      <c r="G124" s="288"/>
    </row>
    <row r="125" spans="1:7" ht="15.75">
      <c r="A125" s="166">
        <v>27</v>
      </c>
      <c r="B125" s="170" t="s">
        <v>536</v>
      </c>
      <c r="C125" s="171" t="s">
        <v>517</v>
      </c>
      <c r="D125" s="171" t="s">
        <v>525</v>
      </c>
      <c r="E125" s="287"/>
      <c r="F125" s="172">
        <v>126000</v>
      </c>
      <c r="G125" s="288"/>
    </row>
    <row r="126" spans="1:7" ht="16.5" thickBot="1">
      <c r="A126" s="289" t="s">
        <v>289</v>
      </c>
      <c r="B126" s="290" t="s">
        <v>540</v>
      </c>
      <c r="C126" s="291"/>
      <c r="D126" s="221"/>
      <c r="E126" s="221"/>
      <c r="F126" s="292"/>
      <c r="G126" s="293" t="s">
        <v>445</v>
      </c>
    </row>
    <row r="127" spans="1:7" ht="15.75">
      <c r="A127" s="198">
        <v>1</v>
      </c>
      <c r="B127" s="199" t="s">
        <v>541</v>
      </c>
      <c r="C127" s="168" t="s">
        <v>542</v>
      </c>
      <c r="D127" s="200" t="s">
        <v>543</v>
      </c>
      <c r="E127" s="200" t="s">
        <v>544</v>
      </c>
      <c r="F127" s="202">
        <v>70000</v>
      </c>
      <c r="G127" s="177" t="s">
        <v>473</v>
      </c>
    </row>
    <row r="128" spans="1:7" ht="15.75">
      <c r="A128" s="166">
        <v>2</v>
      </c>
      <c r="B128" s="167" t="s">
        <v>399</v>
      </c>
      <c r="C128" s="168" t="s">
        <v>542</v>
      </c>
      <c r="D128" s="168" t="s">
        <v>543</v>
      </c>
      <c r="E128" s="168" t="s">
        <v>402</v>
      </c>
      <c r="F128" s="169">
        <v>57000</v>
      </c>
      <c r="G128" s="165"/>
    </row>
    <row r="129" spans="1:7" ht="15.75">
      <c r="A129" s="229">
        <v>3</v>
      </c>
      <c r="B129" s="170" t="s">
        <v>399</v>
      </c>
      <c r="C129" s="171" t="s">
        <v>542</v>
      </c>
      <c r="D129" s="171" t="s">
        <v>543</v>
      </c>
      <c r="E129" s="171" t="s">
        <v>447</v>
      </c>
      <c r="F129" s="172">
        <v>45000</v>
      </c>
      <c r="G129" s="173"/>
    </row>
    <row r="130" spans="1:7" ht="78.75">
      <c r="A130" s="277">
        <v>4</v>
      </c>
      <c r="B130" s="278" t="s">
        <v>545</v>
      </c>
      <c r="C130" s="279" t="s">
        <v>546</v>
      </c>
      <c r="D130" s="279" t="s">
        <v>547</v>
      </c>
      <c r="E130" s="279" t="s">
        <v>548</v>
      </c>
      <c r="F130" s="281">
        <v>190000</v>
      </c>
      <c r="G130" s="273" t="s">
        <v>450</v>
      </c>
    </row>
    <row r="131" spans="1:7" ht="94.5">
      <c r="A131" s="277">
        <v>5</v>
      </c>
      <c r="B131" s="278" t="s">
        <v>549</v>
      </c>
      <c r="C131" s="279" t="s">
        <v>53</v>
      </c>
      <c r="D131" s="279" t="s">
        <v>550</v>
      </c>
      <c r="E131" s="279" t="s">
        <v>551</v>
      </c>
      <c r="F131" s="281">
        <v>700000</v>
      </c>
      <c r="G131" s="273" t="s">
        <v>552</v>
      </c>
    </row>
    <row r="132" spans="1:7" ht="78.75">
      <c r="A132" s="277">
        <v>6</v>
      </c>
      <c r="B132" s="278" t="s">
        <v>553</v>
      </c>
      <c r="C132" s="279" t="s">
        <v>53</v>
      </c>
      <c r="D132" s="279" t="s">
        <v>554</v>
      </c>
      <c r="E132" s="279" t="s">
        <v>555</v>
      </c>
      <c r="F132" s="281">
        <v>160000</v>
      </c>
      <c r="G132" s="294" t="s">
        <v>468</v>
      </c>
    </row>
    <row r="133" spans="1:7" ht="78.75">
      <c r="A133" s="277">
        <v>7</v>
      </c>
      <c r="B133" s="295" t="s">
        <v>399</v>
      </c>
      <c r="C133" s="296" t="s">
        <v>542</v>
      </c>
      <c r="D133" s="296" t="s">
        <v>543</v>
      </c>
      <c r="E133" s="296" t="s">
        <v>447</v>
      </c>
      <c r="F133" s="297">
        <v>43000</v>
      </c>
      <c r="G133" s="273" t="s">
        <v>448</v>
      </c>
    </row>
    <row r="134" spans="1:7" ht="15.75">
      <c r="A134" s="282"/>
      <c r="B134" s="235"/>
      <c r="C134" s="236"/>
      <c r="D134" s="235"/>
      <c r="E134" s="236"/>
      <c r="F134" s="237"/>
      <c r="G134" s="283"/>
    </row>
    <row r="135" spans="1:7" ht="16.5" thickBot="1">
      <c r="A135" s="266">
        <v>7</v>
      </c>
      <c r="B135" s="244" t="s">
        <v>556</v>
      </c>
      <c r="C135" s="267" t="s">
        <v>557</v>
      </c>
      <c r="D135" s="244"/>
      <c r="E135" s="267"/>
      <c r="F135" s="245"/>
      <c r="G135" s="257"/>
    </row>
    <row r="136" spans="1:7" ht="16.5" thickBot="1">
      <c r="A136" s="178" t="s">
        <v>173</v>
      </c>
      <c r="B136" s="179" t="s">
        <v>558</v>
      </c>
      <c r="C136" s="197"/>
      <c r="D136" s="181"/>
      <c r="E136" s="181"/>
      <c r="F136" s="182"/>
      <c r="G136" s="183"/>
    </row>
    <row r="137" spans="1:7" ht="15.75">
      <c r="A137" s="223">
        <v>1</v>
      </c>
      <c r="B137" s="298" t="s">
        <v>559</v>
      </c>
      <c r="C137" s="299" t="s">
        <v>58</v>
      </c>
      <c r="D137" s="299" t="s">
        <v>560</v>
      </c>
      <c r="E137" s="284" t="s">
        <v>561</v>
      </c>
      <c r="F137" s="300">
        <v>3500</v>
      </c>
      <c r="G137" s="177" t="s">
        <v>562</v>
      </c>
    </row>
    <row r="138" spans="1:7" ht="15.75">
      <c r="A138" s="227"/>
      <c r="B138" s="301" t="s">
        <v>559</v>
      </c>
      <c r="C138" s="302" t="s">
        <v>58</v>
      </c>
      <c r="D138" s="302" t="s">
        <v>563</v>
      </c>
      <c r="E138" s="285"/>
      <c r="F138" s="303">
        <v>8000</v>
      </c>
      <c r="G138" s="165"/>
    </row>
    <row r="139" spans="1:7" ht="15.75">
      <c r="A139" s="227"/>
      <c r="B139" s="304" t="s">
        <v>559</v>
      </c>
      <c r="C139" s="305" t="s">
        <v>58</v>
      </c>
      <c r="D139" s="305" t="s">
        <v>564</v>
      </c>
      <c r="E139" s="306"/>
      <c r="F139" s="307">
        <v>10000</v>
      </c>
      <c r="G139" s="173"/>
    </row>
    <row r="140" spans="1:7" ht="15.75">
      <c r="A140" s="227">
        <v>2</v>
      </c>
      <c r="B140" s="162" t="s">
        <v>559</v>
      </c>
      <c r="C140" s="163" t="s">
        <v>58</v>
      </c>
      <c r="D140" s="163" t="s">
        <v>565</v>
      </c>
      <c r="E140" s="308" t="s">
        <v>566</v>
      </c>
      <c r="F140" s="164">
        <v>7000</v>
      </c>
      <c r="G140" s="165" t="s">
        <v>450</v>
      </c>
    </row>
    <row r="141" spans="1:7" ht="15.75">
      <c r="A141" s="227"/>
      <c r="B141" s="167" t="s">
        <v>559</v>
      </c>
      <c r="C141" s="168" t="s">
        <v>58</v>
      </c>
      <c r="D141" s="168" t="s">
        <v>567</v>
      </c>
      <c r="E141" s="285"/>
      <c r="F141" s="169">
        <v>13000</v>
      </c>
      <c r="G141" s="165"/>
    </row>
    <row r="142" spans="1:7" ht="15.75">
      <c r="A142" s="227"/>
      <c r="B142" s="167" t="s">
        <v>559</v>
      </c>
      <c r="C142" s="168" t="s">
        <v>58</v>
      </c>
      <c r="D142" s="168" t="s">
        <v>563</v>
      </c>
      <c r="E142" s="285"/>
      <c r="F142" s="169">
        <v>22000</v>
      </c>
      <c r="G142" s="165"/>
    </row>
    <row r="143" spans="1:7" ht="15.75">
      <c r="A143" s="227"/>
      <c r="B143" s="167" t="s">
        <v>559</v>
      </c>
      <c r="C143" s="168" t="s">
        <v>58</v>
      </c>
      <c r="D143" s="168" t="s">
        <v>564</v>
      </c>
      <c r="E143" s="285"/>
      <c r="F143" s="169">
        <v>32000</v>
      </c>
      <c r="G143" s="165"/>
    </row>
    <row r="144" spans="1:7" ht="15.75">
      <c r="A144" s="275"/>
      <c r="B144" s="167" t="s">
        <v>559</v>
      </c>
      <c r="C144" s="168" t="s">
        <v>58</v>
      </c>
      <c r="D144" s="168" t="s">
        <v>568</v>
      </c>
      <c r="E144" s="309"/>
      <c r="F144" s="169">
        <v>52000</v>
      </c>
      <c r="G144" s="165"/>
    </row>
    <row r="145" spans="1:7" ht="15.75">
      <c r="A145" s="310">
        <v>9</v>
      </c>
      <c r="B145" s="311"/>
      <c r="C145" s="311"/>
      <c r="D145" s="311"/>
      <c r="E145" s="311"/>
      <c r="F145" s="312"/>
      <c r="G145" s="165"/>
    </row>
    <row r="146" spans="1:7" ht="15.75">
      <c r="A146" s="227">
        <v>10</v>
      </c>
      <c r="B146" s="311"/>
      <c r="C146" s="311"/>
      <c r="D146" s="311"/>
      <c r="E146" s="311"/>
      <c r="F146" s="312"/>
      <c r="G146" s="165"/>
    </row>
    <row r="147" spans="1:7" ht="15.75">
      <c r="A147" s="310">
        <v>11</v>
      </c>
      <c r="B147" s="193"/>
      <c r="C147" s="194"/>
      <c r="D147" s="194"/>
      <c r="E147" s="193"/>
      <c r="F147" s="195"/>
      <c r="G147" s="165"/>
    </row>
    <row r="148" spans="1:7" ht="15.75">
      <c r="A148" s="227">
        <v>3</v>
      </c>
      <c r="B148" s="174" t="s">
        <v>569</v>
      </c>
      <c r="C148" s="175" t="s">
        <v>378</v>
      </c>
      <c r="D148" s="175" t="s">
        <v>570</v>
      </c>
      <c r="E148" s="308" t="s">
        <v>571</v>
      </c>
      <c r="F148" s="176">
        <v>92000</v>
      </c>
      <c r="G148" s="165"/>
    </row>
    <row r="149" spans="1:7" ht="15.75">
      <c r="A149" s="227">
        <v>4</v>
      </c>
      <c r="B149" s="167" t="s">
        <v>572</v>
      </c>
      <c r="C149" s="168" t="s">
        <v>378</v>
      </c>
      <c r="D149" s="168" t="s">
        <v>570</v>
      </c>
      <c r="E149" s="285"/>
      <c r="F149" s="169">
        <v>60000</v>
      </c>
      <c r="G149" s="165"/>
    </row>
    <row r="150" spans="1:7" ht="15.75">
      <c r="A150" s="227">
        <v>5</v>
      </c>
      <c r="B150" s="167" t="s">
        <v>573</v>
      </c>
      <c r="C150" s="168" t="s">
        <v>378</v>
      </c>
      <c r="D150" s="168" t="s">
        <v>574</v>
      </c>
      <c r="E150" s="285"/>
      <c r="F150" s="169">
        <v>380000</v>
      </c>
      <c r="G150" s="165"/>
    </row>
    <row r="151" spans="1:7" ht="15.75">
      <c r="A151" s="227">
        <v>6</v>
      </c>
      <c r="B151" s="167" t="s">
        <v>575</v>
      </c>
      <c r="C151" s="168" t="s">
        <v>378</v>
      </c>
      <c r="D151" s="168" t="s">
        <v>576</v>
      </c>
      <c r="E151" s="285"/>
      <c r="F151" s="169">
        <v>21000</v>
      </c>
      <c r="G151" s="165"/>
    </row>
    <row r="152" spans="1:7" ht="15.75">
      <c r="A152" s="227"/>
      <c r="B152" s="167" t="s">
        <v>577</v>
      </c>
      <c r="C152" s="168" t="s">
        <v>378</v>
      </c>
      <c r="D152" s="168" t="s">
        <v>578</v>
      </c>
      <c r="E152" s="285"/>
      <c r="F152" s="169">
        <v>27000</v>
      </c>
      <c r="G152" s="165"/>
    </row>
    <row r="153" spans="1:7" ht="15.75">
      <c r="A153" s="313"/>
      <c r="B153" s="167" t="s">
        <v>577</v>
      </c>
      <c r="C153" s="168" t="s">
        <v>378</v>
      </c>
      <c r="D153" s="168" t="s">
        <v>579</v>
      </c>
      <c r="E153" s="285"/>
      <c r="F153" s="169">
        <v>32500</v>
      </c>
      <c r="G153" s="165"/>
    </row>
    <row r="154" spans="1:7" ht="15.75">
      <c r="A154" s="227"/>
      <c r="B154" s="167" t="s">
        <v>577</v>
      </c>
      <c r="C154" s="168" t="s">
        <v>378</v>
      </c>
      <c r="D154" s="168" t="s">
        <v>580</v>
      </c>
      <c r="E154" s="285"/>
      <c r="F154" s="169">
        <v>75500</v>
      </c>
      <c r="G154" s="165"/>
    </row>
    <row r="155" spans="1:7" ht="15.75">
      <c r="A155" s="227">
        <v>7</v>
      </c>
      <c r="B155" s="167" t="s">
        <v>581</v>
      </c>
      <c r="C155" s="168" t="s">
        <v>378</v>
      </c>
      <c r="D155" s="168" t="s">
        <v>580</v>
      </c>
      <c r="E155" s="285"/>
      <c r="F155" s="169">
        <v>130000</v>
      </c>
      <c r="G155" s="165"/>
    </row>
    <row r="156" spans="1:7" ht="15.75">
      <c r="A156" s="227">
        <v>8</v>
      </c>
      <c r="B156" s="167" t="s">
        <v>582</v>
      </c>
      <c r="C156" s="168" t="s">
        <v>378</v>
      </c>
      <c r="D156" s="168" t="s">
        <v>579</v>
      </c>
      <c r="E156" s="285"/>
      <c r="F156" s="169">
        <v>65000</v>
      </c>
      <c r="G156" s="165"/>
    </row>
    <row r="157" spans="1:7" ht="15.75">
      <c r="A157" s="227">
        <v>9</v>
      </c>
      <c r="B157" s="167" t="s">
        <v>583</v>
      </c>
      <c r="C157" s="168" t="s">
        <v>584</v>
      </c>
      <c r="D157" s="168" t="s">
        <v>585</v>
      </c>
      <c r="E157" s="285"/>
      <c r="F157" s="169">
        <v>12000</v>
      </c>
      <c r="G157" s="165"/>
    </row>
    <row r="158" spans="1:7" ht="15.75">
      <c r="A158" s="227">
        <v>10</v>
      </c>
      <c r="B158" s="167" t="s">
        <v>586</v>
      </c>
      <c r="C158" s="168" t="s">
        <v>584</v>
      </c>
      <c r="D158" s="168" t="s">
        <v>585</v>
      </c>
      <c r="E158" s="285"/>
      <c r="F158" s="169">
        <v>5000</v>
      </c>
      <c r="G158" s="165"/>
    </row>
    <row r="159" spans="1:7" ht="15.75">
      <c r="A159" s="227">
        <v>11</v>
      </c>
      <c r="B159" s="167" t="s">
        <v>587</v>
      </c>
      <c r="C159" s="168" t="s">
        <v>378</v>
      </c>
      <c r="D159" s="168" t="s">
        <v>588</v>
      </c>
      <c r="E159" s="306"/>
      <c r="F159" s="169">
        <v>16000</v>
      </c>
      <c r="G159" s="165"/>
    </row>
    <row r="160" spans="1:7" ht="47.25">
      <c r="A160" s="227">
        <v>12</v>
      </c>
      <c r="B160" s="206" t="s">
        <v>589</v>
      </c>
      <c r="C160" s="302" t="s">
        <v>378</v>
      </c>
      <c r="D160" s="168"/>
      <c r="E160" s="314" t="s">
        <v>590</v>
      </c>
      <c r="F160" s="303">
        <v>635000</v>
      </c>
      <c r="G160" s="165"/>
    </row>
    <row r="161" spans="1:7" ht="15.75">
      <c r="A161" s="227">
        <v>14</v>
      </c>
      <c r="B161" s="315" t="s">
        <v>591</v>
      </c>
      <c r="C161" s="207" t="s">
        <v>584</v>
      </c>
      <c r="D161" s="207" t="s">
        <v>592</v>
      </c>
      <c r="E161" s="308" t="s">
        <v>571</v>
      </c>
      <c r="F161" s="316">
        <v>108000</v>
      </c>
      <c r="G161" s="165"/>
    </row>
    <row r="162" spans="1:7" ht="15.75">
      <c r="A162" s="275"/>
      <c r="B162" s="317" t="s">
        <v>591</v>
      </c>
      <c r="C162" s="318" t="s">
        <v>584</v>
      </c>
      <c r="D162" s="318" t="s">
        <v>593</v>
      </c>
      <c r="E162" s="306"/>
      <c r="F162" s="319">
        <v>173000</v>
      </c>
      <c r="G162" s="173"/>
    </row>
    <row r="163" spans="1:7" ht="16.5" thickBot="1">
      <c r="A163" s="320">
        <v>14</v>
      </c>
      <c r="B163" s="321" t="s">
        <v>591</v>
      </c>
      <c r="C163" s="274" t="s">
        <v>378</v>
      </c>
      <c r="D163" s="274" t="s">
        <v>594</v>
      </c>
      <c r="E163" s="321"/>
      <c r="F163" s="322"/>
      <c r="G163" s="323"/>
    </row>
    <row r="164" spans="1:7" ht="16.5" thickBot="1">
      <c r="A164" s="178" t="s">
        <v>174</v>
      </c>
      <c r="B164" s="324" t="s">
        <v>595</v>
      </c>
      <c r="C164" s="325"/>
      <c r="D164" s="325"/>
      <c r="E164" s="326"/>
      <c r="F164" s="327"/>
      <c r="G164" s="183" t="s">
        <v>445</v>
      </c>
    </row>
    <row r="165" spans="1:7" ht="15.75">
      <c r="A165" s="166">
        <v>6</v>
      </c>
      <c r="B165" s="167" t="s">
        <v>596</v>
      </c>
      <c r="C165" s="168" t="s">
        <v>58</v>
      </c>
      <c r="D165" s="168"/>
      <c r="E165" s="163"/>
      <c r="F165" s="169"/>
      <c r="G165" s="328" t="s">
        <v>473</v>
      </c>
    </row>
    <row r="166" spans="1:7" ht="15.75">
      <c r="A166" s="166"/>
      <c r="B166" s="167"/>
      <c r="C166" s="168"/>
      <c r="D166" s="168"/>
      <c r="E166" s="168"/>
      <c r="F166" s="169"/>
      <c r="G166" s="329"/>
    </row>
    <row r="167" spans="1:7" ht="15.75">
      <c r="A167" s="166">
        <v>7</v>
      </c>
      <c r="B167" s="167" t="s">
        <v>597</v>
      </c>
      <c r="C167" s="168" t="s">
        <v>58</v>
      </c>
      <c r="D167" s="168"/>
      <c r="E167" s="168"/>
      <c r="F167" s="169"/>
      <c r="G167" s="329"/>
    </row>
    <row r="168" spans="1:7" ht="15.75">
      <c r="A168" s="166"/>
      <c r="B168" s="167"/>
      <c r="C168" s="168"/>
      <c r="D168" s="168"/>
      <c r="E168" s="194"/>
      <c r="F168" s="169"/>
      <c r="G168" s="329"/>
    </row>
    <row r="169" spans="1:7" ht="15.75">
      <c r="A169" s="166"/>
      <c r="B169" s="167"/>
      <c r="C169" s="168"/>
      <c r="D169" s="168"/>
      <c r="E169" s="274"/>
      <c r="F169" s="169"/>
      <c r="G169" s="329"/>
    </row>
    <row r="170" spans="1:7" ht="15.75">
      <c r="A170" s="166">
        <v>6</v>
      </c>
      <c r="B170" s="167" t="s">
        <v>598</v>
      </c>
      <c r="C170" s="168" t="s">
        <v>378</v>
      </c>
      <c r="D170" s="168" t="s">
        <v>599</v>
      </c>
      <c r="E170" s="287" t="s">
        <v>600</v>
      </c>
      <c r="F170" s="169">
        <v>2800000</v>
      </c>
      <c r="G170" s="173" t="s">
        <v>473</v>
      </c>
    </row>
    <row r="171" spans="1:7" ht="15.75">
      <c r="A171" s="166"/>
      <c r="B171" s="167" t="s">
        <v>598</v>
      </c>
      <c r="C171" s="168" t="s">
        <v>378</v>
      </c>
      <c r="D171" s="168" t="s">
        <v>601</v>
      </c>
      <c r="E171" s="287"/>
      <c r="F171" s="169">
        <v>3500000</v>
      </c>
      <c r="G171" s="288"/>
    </row>
    <row r="172" spans="1:7" ht="15.75">
      <c r="A172" s="166"/>
      <c r="B172" s="167" t="s">
        <v>598</v>
      </c>
      <c r="C172" s="168" t="s">
        <v>378</v>
      </c>
      <c r="D172" s="168" t="s">
        <v>602</v>
      </c>
      <c r="E172" s="287"/>
      <c r="F172" s="169">
        <v>4800000</v>
      </c>
      <c r="G172" s="288"/>
    </row>
    <row r="173" spans="1:7" ht="15.75">
      <c r="A173" s="166"/>
      <c r="B173" s="167" t="s">
        <v>598</v>
      </c>
      <c r="C173" s="168" t="s">
        <v>378</v>
      </c>
      <c r="D173" s="168" t="s">
        <v>603</v>
      </c>
      <c r="E173" s="287"/>
      <c r="F173" s="169">
        <v>7000000</v>
      </c>
      <c r="G173" s="288"/>
    </row>
    <row r="174" spans="1:7" ht="15.75">
      <c r="A174" s="166">
        <v>7</v>
      </c>
      <c r="B174" s="167" t="s">
        <v>604</v>
      </c>
      <c r="C174" s="168" t="s">
        <v>378</v>
      </c>
      <c r="D174" s="168" t="s">
        <v>605</v>
      </c>
      <c r="E174" s="287"/>
      <c r="F174" s="169">
        <v>810000</v>
      </c>
      <c r="G174" s="288"/>
    </row>
    <row r="175" spans="1:7" ht="15.75">
      <c r="A175" s="166"/>
      <c r="B175" s="167" t="s">
        <v>604</v>
      </c>
      <c r="C175" s="168" t="s">
        <v>378</v>
      </c>
      <c r="D175" s="168" t="s">
        <v>606</v>
      </c>
      <c r="E175" s="287"/>
      <c r="F175" s="169">
        <v>480000</v>
      </c>
      <c r="G175" s="288"/>
    </row>
    <row r="176" spans="1:7" ht="15.75">
      <c r="A176" s="229"/>
      <c r="B176" s="170" t="s">
        <v>604</v>
      </c>
      <c r="C176" s="171" t="s">
        <v>378</v>
      </c>
      <c r="D176" s="171" t="s">
        <v>607</v>
      </c>
      <c r="E176" s="287"/>
      <c r="F176" s="172">
        <v>420000</v>
      </c>
      <c r="G176" s="288"/>
    </row>
    <row r="177" spans="1:7" ht="31.5">
      <c r="A177" s="286">
        <v>8</v>
      </c>
      <c r="B177" s="174" t="s">
        <v>608</v>
      </c>
      <c r="C177" s="175" t="s">
        <v>378</v>
      </c>
      <c r="D177" s="175"/>
      <c r="E177" s="279" t="s">
        <v>609</v>
      </c>
      <c r="F177" s="176">
        <v>220000</v>
      </c>
      <c r="G177" s="288" t="s">
        <v>473</v>
      </c>
    </row>
    <row r="178" spans="1:7" ht="16.5" thickBot="1">
      <c r="A178" s="330">
        <v>9</v>
      </c>
      <c r="B178" s="167" t="s">
        <v>610</v>
      </c>
      <c r="C178" s="168" t="s">
        <v>584</v>
      </c>
      <c r="D178" s="168"/>
      <c r="E178" s="236" t="s">
        <v>611</v>
      </c>
      <c r="F178" s="169">
        <v>1200000</v>
      </c>
      <c r="G178" s="288"/>
    </row>
    <row r="179" spans="1:7" ht="15.75">
      <c r="A179" s="331"/>
      <c r="B179" s="170" t="s">
        <v>612</v>
      </c>
      <c r="C179" s="171" t="s">
        <v>584</v>
      </c>
      <c r="D179" s="171"/>
      <c r="E179" s="236" t="s">
        <v>613</v>
      </c>
      <c r="F179" s="172">
        <v>230000</v>
      </c>
      <c r="G179" s="288"/>
    </row>
    <row r="180" spans="1:7" ht="15.75">
      <c r="A180" s="332">
        <v>10</v>
      </c>
      <c r="B180" s="174" t="s">
        <v>614</v>
      </c>
      <c r="C180" s="175" t="s">
        <v>58</v>
      </c>
      <c r="D180" s="333" t="s">
        <v>615</v>
      </c>
      <c r="E180" s="287" t="s">
        <v>616</v>
      </c>
      <c r="F180" s="176">
        <v>37000</v>
      </c>
      <c r="G180" s="288" t="s">
        <v>450</v>
      </c>
    </row>
    <row r="181" spans="1:7" ht="15.75">
      <c r="A181" s="332"/>
      <c r="B181" s="334" t="s">
        <v>617</v>
      </c>
      <c r="C181" s="168" t="s">
        <v>58</v>
      </c>
      <c r="D181" s="232" t="s">
        <v>618</v>
      </c>
      <c r="E181" s="287"/>
      <c r="F181" s="169">
        <v>42000</v>
      </c>
      <c r="G181" s="288"/>
    </row>
    <row r="182" spans="1:7" ht="15.75">
      <c r="A182" s="332"/>
      <c r="B182" s="335" t="s">
        <v>617</v>
      </c>
      <c r="C182" s="171" t="s">
        <v>58</v>
      </c>
      <c r="D182" s="336" t="s">
        <v>619</v>
      </c>
      <c r="E182" s="287"/>
      <c r="F182" s="172">
        <v>47000</v>
      </c>
      <c r="G182" s="288"/>
    </row>
    <row r="183" spans="1:7" ht="15.75">
      <c r="A183" s="332"/>
      <c r="B183" s="337" t="s">
        <v>620</v>
      </c>
      <c r="C183" s="175" t="s">
        <v>58</v>
      </c>
      <c r="D183" s="333" t="s">
        <v>621</v>
      </c>
      <c r="E183" s="287"/>
      <c r="F183" s="176">
        <v>31500</v>
      </c>
      <c r="G183" s="288"/>
    </row>
    <row r="184" spans="1:7" ht="15.75">
      <c r="A184" s="332"/>
      <c r="B184" s="334" t="s">
        <v>620</v>
      </c>
      <c r="C184" s="168" t="s">
        <v>58</v>
      </c>
      <c r="D184" s="232" t="s">
        <v>622</v>
      </c>
      <c r="E184" s="287"/>
      <c r="F184" s="169">
        <v>37000</v>
      </c>
      <c r="G184" s="288"/>
    </row>
    <row r="185" spans="1:7" ht="15.75">
      <c r="A185" s="332"/>
      <c r="B185" s="335" t="s">
        <v>620</v>
      </c>
      <c r="C185" s="171" t="s">
        <v>58</v>
      </c>
      <c r="D185" s="336" t="s">
        <v>623</v>
      </c>
      <c r="E185" s="287"/>
      <c r="F185" s="172">
        <v>42000</v>
      </c>
      <c r="G185" s="288"/>
    </row>
    <row r="186" spans="1:7" ht="15.75">
      <c r="A186" s="332">
        <v>11</v>
      </c>
      <c r="B186" s="338" t="s">
        <v>624</v>
      </c>
      <c r="C186" s="267" t="s">
        <v>625</v>
      </c>
      <c r="D186" s="339" t="s">
        <v>626</v>
      </c>
      <c r="E186" s="287" t="s">
        <v>616</v>
      </c>
      <c r="F186" s="176">
        <v>25000</v>
      </c>
      <c r="G186" s="177" t="s">
        <v>450</v>
      </c>
    </row>
    <row r="187" spans="1:7" ht="15.75">
      <c r="A187" s="332"/>
      <c r="B187" s="338"/>
      <c r="C187" s="274" t="s">
        <v>625</v>
      </c>
      <c r="D187" s="232" t="s">
        <v>627</v>
      </c>
      <c r="E187" s="287"/>
      <c r="F187" s="169">
        <v>35000</v>
      </c>
      <c r="G187" s="165"/>
    </row>
    <row r="188" spans="1:7" ht="15.75">
      <c r="A188" s="332"/>
      <c r="B188" s="338"/>
      <c r="C188" s="274" t="s">
        <v>625</v>
      </c>
      <c r="D188" s="232" t="s">
        <v>628</v>
      </c>
      <c r="E188" s="287"/>
      <c r="F188" s="169">
        <v>45000</v>
      </c>
      <c r="G188" s="165"/>
    </row>
    <row r="189" spans="1:7" ht="15.75">
      <c r="A189" s="332"/>
      <c r="B189" s="338"/>
      <c r="C189" s="274" t="s">
        <v>625</v>
      </c>
      <c r="D189" s="232" t="s">
        <v>629</v>
      </c>
      <c r="E189" s="287"/>
      <c r="F189" s="169">
        <v>75000</v>
      </c>
      <c r="G189" s="165"/>
    </row>
    <row r="190" spans="1:7" ht="15.75">
      <c r="A190" s="332"/>
      <c r="B190" s="338"/>
      <c r="C190" s="274" t="s">
        <v>625</v>
      </c>
      <c r="D190" s="232" t="s">
        <v>630</v>
      </c>
      <c r="E190" s="287"/>
      <c r="F190" s="169">
        <v>85000</v>
      </c>
      <c r="G190" s="165"/>
    </row>
    <row r="191" spans="1:7" ht="15.75">
      <c r="A191" s="332"/>
      <c r="B191" s="338"/>
      <c r="C191" s="274" t="s">
        <v>625</v>
      </c>
      <c r="D191" s="232" t="s">
        <v>631</v>
      </c>
      <c r="E191" s="287"/>
      <c r="F191" s="169">
        <v>95000</v>
      </c>
      <c r="G191" s="165"/>
    </row>
    <row r="192" spans="1:7" ht="15.75">
      <c r="A192" s="332"/>
      <c r="B192" s="338"/>
      <c r="C192" s="274" t="s">
        <v>625</v>
      </c>
      <c r="D192" s="232" t="s">
        <v>632</v>
      </c>
      <c r="E192" s="287"/>
      <c r="F192" s="169">
        <v>140000</v>
      </c>
      <c r="G192" s="165"/>
    </row>
    <row r="193" spans="1:7" ht="15.75">
      <c r="A193" s="332"/>
      <c r="B193" s="338"/>
      <c r="C193" s="274" t="s">
        <v>625</v>
      </c>
      <c r="D193" s="232" t="s">
        <v>633</v>
      </c>
      <c r="E193" s="287"/>
      <c r="F193" s="169">
        <v>170000</v>
      </c>
      <c r="G193" s="165"/>
    </row>
    <row r="194" spans="1:7" ht="15.75">
      <c r="A194" s="332"/>
      <c r="B194" s="338"/>
      <c r="C194" s="263" t="s">
        <v>625</v>
      </c>
      <c r="D194" s="336" t="s">
        <v>634</v>
      </c>
      <c r="E194" s="287"/>
      <c r="F194" s="169">
        <v>230000</v>
      </c>
      <c r="G194" s="165"/>
    </row>
    <row r="195" spans="1:7" ht="15.75">
      <c r="A195" s="340">
        <v>11</v>
      </c>
      <c r="B195" s="341" t="s">
        <v>635</v>
      </c>
      <c r="C195" s="267" t="s">
        <v>625</v>
      </c>
      <c r="D195" s="339" t="s">
        <v>636</v>
      </c>
      <c r="E195" s="308" t="s">
        <v>616</v>
      </c>
      <c r="F195" s="176">
        <v>37000</v>
      </c>
      <c r="G195" s="165"/>
    </row>
    <row r="196" spans="1:7" ht="15.75">
      <c r="A196" s="342"/>
      <c r="B196" s="343"/>
      <c r="C196" s="274" t="s">
        <v>625</v>
      </c>
      <c r="D196" s="232" t="s">
        <v>637</v>
      </c>
      <c r="E196" s="285"/>
      <c r="F196" s="169">
        <v>47000</v>
      </c>
      <c r="G196" s="165"/>
    </row>
    <row r="197" spans="1:7" ht="15.75">
      <c r="A197" s="342"/>
      <c r="B197" s="343"/>
      <c r="C197" s="274" t="s">
        <v>625</v>
      </c>
      <c r="D197" s="232" t="s">
        <v>638</v>
      </c>
      <c r="E197" s="285"/>
      <c r="F197" s="169">
        <v>58000</v>
      </c>
      <c r="G197" s="165"/>
    </row>
    <row r="198" spans="1:7" ht="15.75">
      <c r="A198" s="342"/>
      <c r="B198" s="343"/>
      <c r="C198" s="274" t="s">
        <v>625</v>
      </c>
      <c r="D198" s="232" t="s">
        <v>639</v>
      </c>
      <c r="E198" s="285"/>
      <c r="F198" s="169">
        <v>79000</v>
      </c>
      <c r="G198" s="165"/>
    </row>
    <row r="199" spans="1:7" ht="15.75">
      <c r="A199" s="342"/>
      <c r="B199" s="343"/>
      <c r="C199" s="274" t="s">
        <v>625</v>
      </c>
      <c r="D199" s="232" t="s">
        <v>640</v>
      </c>
      <c r="E199" s="285"/>
      <c r="F199" s="169">
        <v>105000</v>
      </c>
      <c r="G199" s="165"/>
    </row>
    <row r="200" spans="1:7" ht="15.75">
      <c r="A200" s="342"/>
      <c r="B200" s="343"/>
      <c r="C200" s="274" t="s">
        <v>625</v>
      </c>
      <c r="D200" s="232" t="s">
        <v>641</v>
      </c>
      <c r="E200" s="285"/>
      <c r="F200" s="169">
        <v>136000</v>
      </c>
      <c r="G200" s="165"/>
    </row>
    <row r="201" spans="1:7" ht="15.75">
      <c r="A201" s="342"/>
      <c r="B201" s="343"/>
      <c r="C201" s="274" t="s">
        <v>625</v>
      </c>
      <c r="D201" s="232" t="s">
        <v>642</v>
      </c>
      <c r="E201" s="285"/>
      <c r="F201" s="169">
        <v>184000</v>
      </c>
      <c r="G201" s="165"/>
    </row>
    <row r="202" spans="1:7" ht="15.75">
      <c r="A202" s="342"/>
      <c r="B202" s="343"/>
      <c r="C202" s="274" t="s">
        <v>625</v>
      </c>
      <c r="D202" s="232" t="s">
        <v>643</v>
      </c>
      <c r="E202" s="285"/>
      <c r="F202" s="169">
        <v>230000</v>
      </c>
      <c r="G202" s="165"/>
    </row>
    <row r="203" spans="1:7" ht="15.75">
      <c r="A203" s="344"/>
      <c r="B203" s="345"/>
      <c r="C203" s="263" t="s">
        <v>625</v>
      </c>
      <c r="D203" s="336" t="s">
        <v>644</v>
      </c>
      <c r="E203" s="306"/>
      <c r="F203" s="169">
        <v>336000</v>
      </c>
      <c r="G203" s="165"/>
    </row>
    <row r="204" spans="1:7" ht="15.75">
      <c r="A204" s="340">
        <v>12</v>
      </c>
      <c r="B204" s="341" t="s">
        <v>645</v>
      </c>
      <c r="C204" s="267" t="s">
        <v>646</v>
      </c>
      <c r="D204" s="333" t="s">
        <v>647</v>
      </c>
      <c r="E204" s="308" t="s">
        <v>616</v>
      </c>
      <c r="F204" s="169">
        <v>2000</v>
      </c>
      <c r="G204" s="165"/>
    </row>
    <row r="205" spans="1:7" ht="15.75">
      <c r="A205" s="342"/>
      <c r="B205" s="343"/>
      <c r="C205" s="168" t="s">
        <v>646</v>
      </c>
      <c r="D205" s="232" t="s">
        <v>648</v>
      </c>
      <c r="E205" s="285"/>
      <c r="F205" s="169">
        <v>3000</v>
      </c>
      <c r="G205" s="165"/>
    </row>
    <row r="206" spans="1:7" ht="15.75">
      <c r="A206" s="342"/>
      <c r="B206" s="343"/>
      <c r="C206" s="168" t="s">
        <v>646</v>
      </c>
      <c r="D206" s="232" t="s">
        <v>649</v>
      </c>
      <c r="E206" s="285"/>
      <c r="F206" s="169">
        <v>4000</v>
      </c>
      <c r="G206" s="165"/>
    </row>
    <row r="207" spans="1:7" ht="15.75">
      <c r="A207" s="342"/>
      <c r="B207" s="343"/>
      <c r="C207" s="168" t="s">
        <v>646</v>
      </c>
      <c r="D207" s="232" t="s">
        <v>650</v>
      </c>
      <c r="E207" s="285"/>
      <c r="F207" s="169">
        <v>5000</v>
      </c>
      <c r="G207" s="165"/>
    </row>
    <row r="208" spans="1:7" ht="15.75">
      <c r="A208" s="342"/>
      <c r="B208" s="343"/>
      <c r="C208" s="168" t="s">
        <v>646</v>
      </c>
      <c r="D208" s="232" t="s">
        <v>651</v>
      </c>
      <c r="E208" s="285"/>
      <c r="F208" s="169">
        <v>6000</v>
      </c>
      <c r="G208" s="165"/>
    </row>
    <row r="209" spans="1:7" ht="15.75">
      <c r="A209" s="342"/>
      <c r="B209" s="343"/>
      <c r="C209" s="168" t="s">
        <v>646</v>
      </c>
      <c r="D209" s="232" t="s">
        <v>652</v>
      </c>
      <c r="E209" s="285"/>
      <c r="F209" s="169">
        <v>12500</v>
      </c>
      <c r="G209" s="165"/>
    </row>
    <row r="210" spans="1:7" ht="15.75">
      <c r="A210" s="342"/>
      <c r="B210" s="343"/>
      <c r="C210" s="168" t="s">
        <v>646</v>
      </c>
      <c r="D210" s="232" t="s">
        <v>653</v>
      </c>
      <c r="E210" s="285"/>
      <c r="F210" s="169">
        <v>27000</v>
      </c>
      <c r="G210" s="165"/>
    </row>
    <row r="211" spans="1:7" ht="15.75">
      <c r="A211" s="342"/>
      <c r="B211" s="343"/>
      <c r="C211" s="168" t="s">
        <v>646</v>
      </c>
      <c r="D211" s="232" t="s">
        <v>654</v>
      </c>
      <c r="E211" s="285"/>
      <c r="F211" s="169">
        <v>32500</v>
      </c>
      <c r="G211" s="165"/>
    </row>
    <row r="212" spans="1:7" ht="15.75">
      <c r="A212" s="344"/>
      <c r="B212" s="345"/>
      <c r="C212" s="171" t="s">
        <v>646</v>
      </c>
      <c r="D212" s="336" t="s">
        <v>655</v>
      </c>
      <c r="E212" s="306"/>
      <c r="F212" s="169">
        <v>55000</v>
      </c>
      <c r="G212" s="165"/>
    </row>
    <row r="213" spans="1:7" ht="15.75">
      <c r="A213" s="340">
        <v>13</v>
      </c>
      <c r="B213" s="341" t="s">
        <v>656</v>
      </c>
      <c r="C213" s="267" t="s">
        <v>646</v>
      </c>
      <c r="D213" s="333" t="s">
        <v>647</v>
      </c>
      <c r="E213" s="308" t="s">
        <v>616</v>
      </c>
      <c r="F213" s="169">
        <v>3000</v>
      </c>
      <c r="G213" s="165"/>
    </row>
    <row r="214" spans="1:7" ht="15.75">
      <c r="A214" s="342"/>
      <c r="B214" s="343"/>
      <c r="C214" s="168" t="s">
        <v>646</v>
      </c>
      <c r="D214" s="232" t="s">
        <v>648</v>
      </c>
      <c r="E214" s="285"/>
      <c r="F214" s="169">
        <v>4000</v>
      </c>
      <c r="G214" s="165"/>
    </row>
    <row r="215" spans="1:7" ht="15.75">
      <c r="A215" s="342"/>
      <c r="B215" s="343"/>
      <c r="C215" s="168" t="s">
        <v>646</v>
      </c>
      <c r="D215" s="232" t="s">
        <v>649</v>
      </c>
      <c r="E215" s="285"/>
      <c r="F215" s="169">
        <v>5000</v>
      </c>
      <c r="G215" s="165"/>
    </row>
    <row r="216" spans="1:7" ht="15.75">
      <c r="A216" s="342"/>
      <c r="B216" s="343"/>
      <c r="C216" s="168" t="s">
        <v>646</v>
      </c>
      <c r="D216" s="232" t="s">
        <v>650</v>
      </c>
      <c r="E216" s="285"/>
      <c r="F216" s="169">
        <v>6000</v>
      </c>
      <c r="G216" s="165"/>
    </row>
    <row r="217" spans="1:7" ht="15.75">
      <c r="A217" s="342"/>
      <c r="B217" s="343"/>
      <c r="C217" s="168" t="s">
        <v>646</v>
      </c>
      <c r="D217" s="232" t="s">
        <v>651</v>
      </c>
      <c r="E217" s="285"/>
      <c r="F217" s="169">
        <v>7000</v>
      </c>
      <c r="G217" s="165"/>
    </row>
    <row r="218" spans="1:7" ht="15.75">
      <c r="A218" s="342"/>
      <c r="B218" s="343"/>
      <c r="C218" s="168" t="s">
        <v>646</v>
      </c>
      <c r="D218" s="232" t="s">
        <v>652</v>
      </c>
      <c r="E218" s="285"/>
      <c r="F218" s="169">
        <v>16000</v>
      </c>
      <c r="G218" s="165"/>
    </row>
    <row r="219" spans="1:7" ht="15.75">
      <c r="A219" s="342"/>
      <c r="B219" s="343"/>
      <c r="C219" s="168" t="s">
        <v>646</v>
      </c>
      <c r="D219" s="232" t="s">
        <v>653</v>
      </c>
      <c r="E219" s="285"/>
      <c r="F219" s="169">
        <v>32500</v>
      </c>
      <c r="G219" s="165"/>
    </row>
    <row r="220" spans="1:7" ht="15.75">
      <c r="A220" s="342"/>
      <c r="B220" s="343"/>
      <c r="C220" s="168" t="s">
        <v>646</v>
      </c>
      <c r="D220" s="232" t="s">
        <v>654</v>
      </c>
      <c r="E220" s="285"/>
      <c r="F220" s="169">
        <v>38000</v>
      </c>
      <c r="G220" s="165"/>
    </row>
    <row r="221" spans="1:7" ht="15.75">
      <c r="A221" s="344"/>
      <c r="B221" s="345"/>
      <c r="C221" s="171" t="s">
        <v>646</v>
      </c>
      <c r="D221" s="336" t="s">
        <v>655</v>
      </c>
      <c r="E221" s="306"/>
      <c r="F221" s="172">
        <v>60000</v>
      </c>
      <c r="G221" s="165"/>
    </row>
    <row r="222" spans="1:7" ht="15.75">
      <c r="A222" s="340">
        <v>14</v>
      </c>
      <c r="B222" s="341" t="s">
        <v>657</v>
      </c>
      <c r="C222" s="175" t="s">
        <v>646</v>
      </c>
      <c r="D222" s="333" t="s">
        <v>658</v>
      </c>
      <c r="E222" s="308" t="s">
        <v>616</v>
      </c>
      <c r="F222" s="176">
        <v>32500</v>
      </c>
      <c r="G222" s="165"/>
    </row>
    <row r="223" spans="1:7" ht="15.75">
      <c r="A223" s="342"/>
      <c r="B223" s="343"/>
      <c r="C223" s="168" t="s">
        <v>646</v>
      </c>
      <c r="D223" s="232" t="s">
        <v>654</v>
      </c>
      <c r="E223" s="285"/>
      <c r="F223" s="169">
        <v>49000</v>
      </c>
      <c r="G223" s="165"/>
    </row>
    <row r="224" spans="1:7" ht="15.75">
      <c r="A224" s="344"/>
      <c r="B224" s="345"/>
      <c r="C224" s="171" t="s">
        <v>646</v>
      </c>
      <c r="D224" s="336" t="s">
        <v>655</v>
      </c>
      <c r="E224" s="306"/>
      <c r="F224" s="172">
        <v>65000</v>
      </c>
      <c r="G224" s="165"/>
    </row>
    <row r="225" spans="1:7" ht="15.75">
      <c r="A225" s="332">
        <v>15</v>
      </c>
      <c r="B225" s="346" t="s">
        <v>659</v>
      </c>
      <c r="C225" s="163" t="s">
        <v>58</v>
      </c>
      <c r="D225" s="347" t="s">
        <v>660</v>
      </c>
      <c r="E225" s="287" t="s">
        <v>661</v>
      </c>
      <c r="F225" s="164">
        <v>7000</v>
      </c>
      <c r="G225" s="165"/>
    </row>
    <row r="226" spans="1:7" ht="15.75">
      <c r="A226" s="332"/>
      <c r="B226" s="346"/>
      <c r="C226" s="168" t="s">
        <v>58</v>
      </c>
      <c r="D226" s="232" t="s">
        <v>662</v>
      </c>
      <c r="E226" s="287"/>
      <c r="F226" s="169">
        <v>10000</v>
      </c>
      <c r="G226" s="165"/>
    </row>
    <row r="227" spans="1:7" ht="15.75">
      <c r="A227" s="332"/>
      <c r="B227" s="346"/>
      <c r="C227" s="168" t="s">
        <v>58</v>
      </c>
      <c r="D227" s="232" t="s">
        <v>663</v>
      </c>
      <c r="E227" s="287"/>
      <c r="F227" s="169">
        <v>11500</v>
      </c>
      <c r="G227" s="165"/>
    </row>
    <row r="228" spans="1:7" ht="15.75">
      <c r="A228" s="332"/>
      <c r="B228" s="346"/>
      <c r="C228" s="168" t="s">
        <v>58</v>
      </c>
      <c r="D228" s="232" t="s">
        <v>664</v>
      </c>
      <c r="E228" s="287"/>
      <c r="F228" s="169">
        <v>26000</v>
      </c>
      <c r="G228" s="165"/>
    </row>
    <row r="229" spans="1:7" ht="15.75">
      <c r="A229" s="332"/>
      <c r="B229" s="346"/>
      <c r="C229" s="168" t="s">
        <v>58</v>
      </c>
      <c r="D229" s="232" t="s">
        <v>665</v>
      </c>
      <c r="E229" s="287"/>
      <c r="F229" s="169">
        <v>35000</v>
      </c>
      <c r="G229" s="165"/>
    </row>
    <row r="230" spans="1:7" ht="15.75">
      <c r="A230" s="332"/>
      <c r="B230" s="346"/>
      <c r="C230" s="171" t="s">
        <v>58</v>
      </c>
      <c r="D230" s="336" t="s">
        <v>666</v>
      </c>
      <c r="E230" s="287"/>
      <c r="F230" s="172">
        <v>59000</v>
      </c>
      <c r="G230" s="173"/>
    </row>
    <row r="231" spans="1:7" ht="15.75">
      <c r="A231" s="282"/>
      <c r="B231" s="348"/>
      <c r="C231" s="349"/>
      <c r="D231" s="349"/>
      <c r="E231" s="350"/>
      <c r="F231" s="240">
        <v>59000</v>
      </c>
      <c r="G231" s="294"/>
    </row>
    <row r="232" spans="1:7" ht="15.75">
      <c r="A232" s="282"/>
      <c r="B232" s="348"/>
      <c r="C232" s="349"/>
      <c r="D232" s="349"/>
      <c r="E232" s="350"/>
      <c r="F232" s="240">
        <v>59000</v>
      </c>
      <c r="G232" s="294"/>
    </row>
    <row r="233" spans="1:7" ht="15.75">
      <c r="A233" s="282"/>
      <c r="B233" s="348"/>
      <c r="C233" s="349"/>
      <c r="D233" s="349"/>
      <c r="E233" s="350"/>
      <c r="F233" s="240">
        <v>59000</v>
      </c>
      <c r="G233" s="294"/>
    </row>
    <row r="234" spans="1:7" ht="15.75">
      <c r="A234" s="282"/>
      <c r="B234" s="351"/>
      <c r="C234" s="351"/>
      <c r="D234" s="351"/>
      <c r="E234" s="350"/>
      <c r="F234" s="240">
        <v>59000</v>
      </c>
      <c r="G234" s="294"/>
    </row>
    <row r="235" spans="1:7" ht="15.75">
      <c r="A235" s="282">
        <v>11</v>
      </c>
      <c r="B235" s="235" t="s">
        <v>667</v>
      </c>
      <c r="C235" s="236" t="s">
        <v>584</v>
      </c>
      <c r="D235" s="236"/>
      <c r="E235" s="350"/>
      <c r="F235" s="240">
        <v>59000</v>
      </c>
      <c r="G235" s="294"/>
    </row>
    <row r="236" spans="1:7" ht="15.75">
      <c r="A236" s="287">
        <v>16</v>
      </c>
      <c r="B236" s="287" t="s">
        <v>668</v>
      </c>
      <c r="C236" s="175" t="s">
        <v>646</v>
      </c>
      <c r="D236" s="333" t="s">
        <v>669</v>
      </c>
      <c r="E236" s="287" t="s">
        <v>661</v>
      </c>
      <c r="F236" s="176">
        <v>35000</v>
      </c>
      <c r="G236" s="288" t="s">
        <v>450</v>
      </c>
    </row>
    <row r="237" spans="1:7" ht="15.75">
      <c r="A237" s="287"/>
      <c r="B237" s="287"/>
      <c r="C237" s="168" t="s">
        <v>646</v>
      </c>
      <c r="D237" s="232" t="s">
        <v>670</v>
      </c>
      <c r="E237" s="287"/>
      <c r="F237" s="169">
        <v>40000</v>
      </c>
      <c r="G237" s="288"/>
    </row>
    <row r="238" spans="1:7" ht="15.75">
      <c r="A238" s="287"/>
      <c r="B238" s="287"/>
      <c r="C238" s="168" t="s">
        <v>646</v>
      </c>
      <c r="D238" s="232" t="s">
        <v>671</v>
      </c>
      <c r="E238" s="287"/>
      <c r="F238" s="169">
        <v>50000</v>
      </c>
      <c r="G238" s="288"/>
    </row>
    <row r="239" spans="1:7" ht="15.75">
      <c r="A239" s="287"/>
      <c r="B239" s="287"/>
      <c r="C239" s="168" t="s">
        <v>646</v>
      </c>
      <c r="D239" s="232" t="s">
        <v>672</v>
      </c>
      <c r="E239" s="287"/>
      <c r="F239" s="169">
        <v>100000</v>
      </c>
      <c r="G239" s="288"/>
    </row>
    <row r="240" spans="1:7" ht="15.75">
      <c r="A240" s="287"/>
      <c r="B240" s="287"/>
      <c r="C240" s="168" t="s">
        <v>646</v>
      </c>
      <c r="D240" s="232" t="s">
        <v>673</v>
      </c>
      <c r="E240" s="287"/>
      <c r="F240" s="169">
        <v>140000</v>
      </c>
      <c r="G240" s="288"/>
    </row>
    <row r="241" spans="1:7" ht="15.75">
      <c r="A241" s="287"/>
      <c r="B241" s="287"/>
      <c r="C241" s="168" t="s">
        <v>646</v>
      </c>
      <c r="D241" s="232" t="s">
        <v>674</v>
      </c>
      <c r="E241" s="287"/>
      <c r="F241" s="169">
        <v>250000</v>
      </c>
      <c r="G241" s="288"/>
    </row>
    <row r="242" spans="1:7" ht="15.75">
      <c r="A242" s="287"/>
      <c r="B242" s="287"/>
      <c r="C242" s="168" t="s">
        <v>646</v>
      </c>
      <c r="D242" s="336" t="s">
        <v>653</v>
      </c>
      <c r="E242" s="287"/>
      <c r="F242" s="169">
        <v>500000</v>
      </c>
      <c r="G242" s="288"/>
    </row>
    <row r="243" spans="1:7" ht="15.75">
      <c r="A243" s="236">
        <v>17</v>
      </c>
      <c r="B243" s="235" t="s">
        <v>675</v>
      </c>
      <c r="C243" s="236" t="s">
        <v>58</v>
      </c>
      <c r="D243" s="352" t="s">
        <v>676</v>
      </c>
      <c r="E243" s="236" t="s">
        <v>571</v>
      </c>
      <c r="F243" s="240">
        <v>3000</v>
      </c>
      <c r="G243" s="288"/>
    </row>
    <row r="244" spans="1:7" ht="15.75">
      <c r="A244" s="282">
        <v>18</v>
      </c>
      <c r="B244" s="235" t="s">
        <v>677</v>
      </c>
      <c r="C244" s="236" t="s">
        <v>378</v>
      </c>
      <c r="D244" s="236" t="s">
        <v>599</v>
      </c>
      <c r="E244" s="236" t="s">
        <v>678</v>
      </c>
      <c r="F244" s="240">
        <v>3250000</v>
      </c>
      <c r="G244" s="288"/>
    </row>
    <row r="245" spans="1:7" ht="15.75">
      <c r="A245" s="287">
        <v>19</v>
      </c>
      <c r="B245" s="174" t="s">
        <v>610</v>
      </c>
      <c r="C245" s="175" t="s">
        <v>378</v>
      </c>
      <c r="D245" s="175"/>
      <c r="E245" s="353" t="s">
        <v>613</v>
      </c>
      <c r="F245" s="176">
        <v>1300000</v>
      </c>
      <c r="G245" s="288"/>
    </row>
    <row r="246" spans="1:7" ht="15.75">
      <c r="A246" s="287"/>
      <c r="B246" s="167" t="s">
        <v>612</v>
      </c>
      <c r="C246" s="168" t="s">
        <v>378</v>
      </c>
      <c r="D246" s="168"/>
      <c r="E246" s="353"/>
      <c r="F246" s="169">
        <v>223000</v>
      </c>
      <c r="G246" s="288"/>
    </row>
    <row r="247" spans="1:7" ht="15.75">
      <c r="A247" s="287"/>
      <c r="B247" s="170" t="s">
        <v>679</v>
      </c>
      <c r="C247" s="171" t="s">
        <v>378</v>
      </c>
      <c r="E247" s="353"/>
      <c r="F247" s="172">
        <v>223000</v>
      </c>
      <c r="G247" s="288"/>
    </row>
    <row r="248" spans="1:7" ht="15.75">
      <c r="A248" s="287">
        <v>20</v>
      </c>
      <c r="B248" s="174" t="s">
        <v>680</v>
      </c>
      <c r="C248" s="175" t="s">
        <v>378</v>
      </c>
      <c r="D248" s="175"/>
      <c r="E248" s="308" t="s">
        <v>681</v>
      </c>
      <c r="F248" s="176">
        <v>543000</v>
      </c>
      <c r="G248" s="288"/>
    </row>
    <row r="249" spans="1:7" ht="15.75">
      <c r="A249" s="287"/>
      <c r="B249" s="170" t="s">
        <v>682</v>
      </c>
      <c r="C249" s="171" t="s">
        <v>683</v>
      </c>
      <c r="D249" s="171"/>
      <c r="E249" s="306"/>
      <c r="F249" s="172">
        <v>152000</v>
      </c>
      <c r="G249" s="288"/>
    </row>
    <row r="250" spans="1:7" ht="15.75">
      <c r="A250" s="340">
        <v>21</v>
      </c>
      <c r="B250" s="162" t="s">
        <v>684</v>
      </c>
      <c r="C250" s="163" t="s">
        <v>378</v>
      </c>
      <c r="D250" s="163" t="s">
        <v>685</v>
      </c>
      <c r="E250" s="354" t="s">
        <v>686</v>
      </c>
      <c r="F250" s="164">
        <v>2400000</v>
      </c>
      <c r="G250" s="288"/>
    </row>
    <row r="251" spans="1:7" ht="15.75">
      <c r="A251" s="344"/>
      <c r="B251" s="162" t="s">
        <v>684</v>
      </c>
      <c r="C251" s="163" t="s">
        <v>378</v>
      </c>
      <c r="D251" s="171" t="s">
        <v>687</v>
      </c>
      <c r="E251" s="355"/>
      <c r="F251" s="172">
        <v>2800000</v>
      </c>
      <c r="G251" s="288"/>
    </row>
    <row r="252" spans="1:7" ht="16.5" thickBot="1">
      <c r="A252" s="156" t="s">
        <v>181</v>
      </c>
      <c r="B252" s="290" t="s">
        <v>688</v>
      </c>
      <c r="C252" s="291"/>
      <c r="D252" s="221"/>
      <c r="E252" s="221"/>
      <c r="F252" s="292"/>
      <c r="G252" s="293" t="s">
        <v>445</v>
      </c>
    </row>
    <row r="253" spans="1:7" ht="15.75">
      <c r="A253" s="356">
        <v>1</v>
      </c>
      <c r="B253" s="199" t="s">
        <v>689</v>
      </c>
      <c r="C253" s="200" t="s">
        <v>159</v>
      </c>
      <c r="D253" s="200" t="s">
        <v>690</v>
      </c>
      <c r="E253" s="194" t="s">
        <v>447</v>
      </c>
      <c r="F253" s="202">
        <v>25000</v>
      </c>
      <c r="G253" s="203" t="s">
        <v>450</v>
      </c>
    </row>
    <row r="254" spans="1:7" ht="15.75">
      <c r="A254" s="342"/>
      <c r="B254" s="167" t="s">
        <v>689</v>
      </c>
      <c r="C254" s="168" t="s">
        <v>159</v>
      </c>
      <c r="D254" s="168" t="s">
        <v>691</v>
      </c>
      <c r="E254" s="194" t="s">
        <v>447</v>
      </c>
      <c r="F254" s="169">
        <v>25000</v>
      </c>
      <c r="G254" s="165"/>
    </row>
    <row r="255" spans="1:7" ht="15.75">
      <c r="A255" s="357"/>
      <c r="B255" s="167" t="s">
        <v>689</v>
      </c>
      <c r="C255" s="168" t="s">
        <v>159</v>
      </c>
      <c r="D255" s="168" t="s">
        <v>692</v>
      </c>
      <c r="E255" s="194" t="s">
        <v>447</v>
      </c>
      <c r="F255" s="169">
        <v>25000</v>
      </c>
      <c r="G255" s="165"/>
    </row>
    <row r="256" spans="1:7" ht="15.75">
      <c r="A256" s="358">
        <v>2</v>
      </c>
      <c r="B256" s="167" t="s">
        <v>693</v>
      </c>
      <c r="C256" s="168" t="s">
        <v>159</v>
      </c>
      <c r="D256" s="168"/>
      <c r="E256" s="194" t="s">
        <v>447</v>
      </c>
      <c r="F256" s="169">
        <v>30000</v>
      </c>
      <c r="G256" s="165"/>
    </row>
    <row r="257" spans="1:7" ht="15.75">
      <c r="A257" s="344"/>
      <c r="B257" s="193" t="s">
        <v>694</v>
      </c>
      <c r="C257" s="194" t="s">
        <v>159</v>
      </c>
      <c r="D257" s="194"/>
      <c r="E257" s="171" t="s">
        <v>447</v>
      </c>
      <c r="F257" s="259">
        <v>30000</v>
      </c>
      <c r="G257" s="165"/>
    </row>
    <row r="258" spans="1:7" ht="79.5" thickBot="1">
      <c r="A258" s="359">
        <v>3</v>
      </c>
      <c r="B258" s="360" t="s">
        <v>689</v>
      </c>
      <c r="C258" s="361" t="s">
        <v>159</v>
      </c>
      <c r="D258" s="361" t="s">
        <v>691</v>
      </c>
      <c r="E258" s="362" t="s">
        <v>447</v>
      </c>
      <c r="F258" s="363">
        <v>23000</v>
      </c>
      <c r="G258" s="364" t="s">
        <v>448</v>
      </c>
    </row>
  </sheetData>
  <sheetProtection/>
  <mergeCells count="79">
    <mergeCell ref="A253:A255"/>
    <mergeCell ref="G253:G257"/>
    <mergeCell ref="A256:A257"/>
    <mergeCell ref="G236:G251"/>
    <mergeCell ref="A245:A247"/>
    <mergeCell ref="E245:E247"/>
    <mergeCell ref="A248:A249"/>
    <mergeCell ref="E248:E249"/>
    <mergeCell ref="A250:A251"/>
    <mergeCell ref="E250:E251"/>
    <mergeCell ref="A225:A230"/>
    <mergeCell ref="B225:B230"/>
    <mergeCell ref="E225:E230"/>
    <mergeCell ref="A236:A242"/>
    <mergeCell ref="B236:B242"/>
    <mergeCell ref="E236:E242"/>
    <mergeCell ref="A213:A221"/>
    <mergeCell ref="B213:B221"/>
    <mergeCell ref="E213:E221"/>
    <mergeCell ref="A222:A224"/>
    <mergeCell ref="B222:B224"/>
    <mergeCell ref="E222:E224"/>
    <mergeCell ref="A186:A194"/>
    <mergeCell ref="B186:B194"/>
    <mergeCell ref="E186:E194"/>
    <mergeCell ref="G186:G230"/>
    <mergeCell ref="A195:A203"/>
    <mergeCell ref="B195:B203"/>
    <mergeCell ref="E195:E203"/>
    <mergeCell ref="A204:A212"/>
    <mergeCell ref="B204:B212"/>
    <mergeCell ref="E204:E212"/>
    <mergeCell ref="A178:A179"/>
    <mergeCell ref="A180:A185"/>
    <mergeCell ref="E180:E185"/>
    <mergeCell ref="G180:G185"/>
    <mergeCell ref="B164:D164"/>
    <mergeCell ref="E170:E176"/>
    <mergeCell ref="G170:G176"/>
    <mergeCell ref="G177:G179"/>
    <mergeCell ref="E140:E144"/>
    <mergeCell ref="G140:G162"/>
    <mergeCell ref="E148:E159"/>
    <mergeCell ref="E161:E162"/>
    <mergeCell ref="E121:E122"/>
    <mergeCell ref="E123:E125"/>
    <mergeCell ref="G127:G129"/>
    <mergeCell ref="E137:E139"/>
    <mergeCell ref="G137:G139"/>
    <mergeCell ref="E103:E104"/>
    <mergeCell ref="G103:G125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G87:G88"/>
    <mergeCell ref="G93:G94"/>
    <mergeCell ref="E99:E102"/>
    <mergeCell ref="G99:G102"/>
    <mergeCell ref="G46:G63"/>
    <mergeCell ref="G71:G75"/>
    <mergeCell ref="G76:G79"/>
    <mergeCell ref="G82:G86"/>
    <mergeCell ref="G20:G22"/>
    <mergeCell ref="G24:G40"/>
    <mergeCell ref="G42:G43"/>
    <mergeCell ref="G44:G45"/>
    <mergeCell ref="A5:G5"/>
    <mergeCell ref="A6:G6"/>
    <mergeCell ref="G9:G13"/>
    <mergeCell ref="G14:G18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49"/>
  <sheetViews>
    <sheetView workbookViewId="0" topLeftCell="A1">
      <selection activeCell="G10" sqref="G9:G15"/>
    </sheetView>
  </sheetViews>
  <sheetFormatPr defaultColWidth="8.796875" defaultRowHeight="15"/>
  <sheetData>
    <row r="1" spans="1:7" ht="15.75">
      <c r="A1" s="59" t="s">
        <v>819</v>
      </c>
      <c r="B1" s="59"/>
      <c r="C1" s="59"/>
      <c r="D1" s="59"/>
      <c r="E1" s="59"/>
      <c r="F1" s="59"/>
      <c r="G1" s="59"/>
    </row>
    <row r="2" spans="1:7" ht="15.75">
      <c r="A2" s="59" t="s">
        <v>820</v>
      </c>
      <c r="B2" s="59"/>
      <c r="C2" s="59"/>
      <c r="D2" s="59"/>
      <c r="E2" s="59"/>
      <c r="F2" s="59"/>
      <c r="G2" s="59"/>
    </row>
    <row r="3" spans="1:7" ht="15.75">
      <c r="A3" s="59" t="s">
        <v>305</v>
      </c>
      <c r="B3" s="59"/>
      <c r="C3" s="59"/>
      <c r="D3" s="59"/>
      <c r="E3" s="59"/>
      <c r="F3" s="59"/>
      <c r="G3" s="59"/>
    </row>
    <row r="4" spans="1:7" ht="15.75">
      <c r="A4" s="59" t="s">
        <v>306</v>
      </c>
      <c r="B4" s="59"/>
      <c r="C4" s="59"/>
      <c r="D4" s="59"/>
      <c r="E4" s="59"/>
      <c r="F4" s="59"/>
      <c r="G4" s="59"/>
    </row>
    <row r="5" spans="1:7" ht="15.75">
      <c r="A5" s="59" t="s">
        <v>307</v>
      </c>
      <c r="B5" s="59"/>
      <c r="C5" s="59"/>
      <c r="D5" s="59"/>
      <c r="E5" s="59"/>
      <c r="F5" s="59"/>
      <c r="G5" s="59"/>
    </row>
    <row r="6" spans="1:7" ht="15.75">
      <c r="A6" s="89" t="s">
        <v>312</v>
      </c>
      <c r="B6" s="89"/>
      <c r="C6" s="89"/>
      <c r="D6" s="89"/>
      <c r="E6" s="89"/>
      <c r="F6" s="89"/>
      <c r="G6" s="89"/>
    </row>
    <row r="7" spans="1:7" ht="63">
      <c r="A7" s="406" t="s">
        <v>44</v>
      </c>
      <c r="B7" s="406" t="s">
        <v>697</v>
      </c>
      <c r="C7" s="406" t="s">
        <v>698</v>
      </c>
      <c r="D7" s="407" t="s">
        <v>821</v>
      </c>
      <c r="E7" s="407" t="s">
        <v>822</v>
      </c>
      <c r="F7" s="408" t="s">
        <v>823</v>
      </c>
      <c r="G7" s="407" t="s">
        <v>701</v>
      </c>
    </row>
    <row r="8" spans="1:7" ht="15.75">
      <c r="A8" s="409">
        <v>1</v>
      </c>
      <c r="B8" s="409">
        <v>2</v>
      </c>
      <c r="C8" s="409">
        <v>3</v>
      </c>
      <c r="D8" s="409">
        <v>4</v>
      </c>
      <c r="E8" s="409">
        <v>5</v>
      </c>
      <c r="F8" s="409">
        <v>6</v>
      </c>
      <c r="G8" s="409">
        <v>7</v>
      </c>
    </row>
    <row r="9" spans="1:7" ht="15.75">
      <c r="A9" s="410">
        <v>1</v>
      </c>
      <c r="B9" s="411" t="s">
        <v>824</v>
      </c>
      <c r="C9" s="412"/>
      <c r="D9" s="412"/>
      <c r="E9" s="412"/>
      <c r="F9" s="412"/>
      <c r="G9" s="412"/>
    </row>
    <row r="10" spans="1:7" ht="30">
      <c r="A10" s="413"/>
      <c r="B10" s="414" t="s">
        <v>825</v>
      </c>
      <c r="C10" s="415" t="s">
        <v>226</v>
      </c>
      <c r="D10" s="416" t="s">
        <v>826</v>
      </c>
      <c r="E10" s="414"/>
      <c r="F10" s="417">
        <v>200000</v>
      </c>
      <c r="G10" s="415" t="s">
        <v>827</v>
      </c>
    </row>
    <row r="11" spans="1:7" ht="30">
      <c r="A11" s="413"/>
      <c r="B11" s="414" t="s">
        <v>828</v>
      </c>
      <c r="C11" s="415"/>
      <c r="D11" s="416" t="s">
        <v>829</v>
      </c>
      <c r="E11" s="414"/>
      <c r="F11" s="417">
        <v>200000</v>
      </c>
      <c r="G11" s="415"/>
    </row>
    <row r="12" spans="1:7" ht="30">
      <c r="A12" s="413"/>
      <c r="B12" s="414" t="s">
        <v>830</v>
      </c>
      <c r="C12" s="415"/>
      <c r="D12" s="416" t="s">
        <v>831</v>
      </c>
      <c r="E12" s="414"/>
      <c r="F12" s="417">
        <v>200000</v>
      </c>
      <c r="G12" s="415"/>
    </row>
    <row r="13" spans="1:7" ht="30">
      <c r="A13" s="413"/>
      <c r="B13" s="418" t="s">
        <v>832</v>
      </c>
      <c r="C13" s="415"/>
      <c r="D13" s="416" t="s">
        <v>833</v>
      </c>
      <c r="E13" s="414"/>
      <c r="F13" s="417">
        <v>110000</v>
      </c>
      <c r="G13" s="415"/>
    </row>
    <row r="14" spans="1:7" ht="15">
      <c r="A14" s="413"/>
      <c r="B14" s="418" t="s">
        <v>834</v>
      </c>
      <c r="C14" s="415"/>
      <c r="D14" s="416" t="s">
        <v>835</v>
      </c>
      <c r="E14" s="414"/>
      <c r="F14" s="417">
        <v>130000</v>
      </c>
      <c r="G14" s="415"/>
    </row>
    <row r="15" spans="1:7" ht="15">
      <c r="A15" s="419"/>
      <c r="B15" s="420" t="s">
        <v>834</v>
      </c>
      <c r="C15" s="421"/>
      <c r="D15" s="422" t="s">
        <v>417</v>
      </c>
      <c r="E15" s="423"/>
      <c r="F15" s="424">
        <v>130000</v>
      </c>
      <c r="G15" s="421"/>
    </row>
    <row r="16" spans="1:7" ht="30">
      <c r="A16" s="425">
        <v>2</v>
      </c>
      <c r="B16" s="414" t="s">
        <v>825</v>
      </c>
      <c r="C16" s="415" t="s">
        <v>226</v>
      </c>
      <c r="D16" s="416" t="s">
        <v>826</v>
      </c>
      <c r="E16" s="414"/>
      <c r="F16" s="417">
        <v>200000</v>
      </c>
      <c r="G16" s="415" t="s">
        <v>836</v>
      </c>
    </row>
    <row r="17" spans="1:7" ht="30">
      <c r="A17" s="425"/>
      <c r="B17" s="414" t="s">
        <v>828</v>
      </c>
      <c r="C17" s="415"/>
      <c r="D17" s="416" t="s">
        <v>829</v>
      </c>
      <c r="E17" s="414"/>
      <c r="F17" s="417">
        <v>200000</v>
      </c>
      <c r="G17" s="415"/>
    </row>
    <row r="18" spans="1:7" ht="30">
      <c r="A18" s="425"/>
      <c r="B18" s="414" t="s">
        <v>830</v>
      </c>
      <c r="C18" s="415"/>
      <c r="D18" s="416" t="s">
        <v>831</v>
      </c>
      <c r="E18" s="414"/>
      <c r="F18" s="417">
        <v>200000</v>
      </c>
      <c r="G18" s="415"/>
    </row>
    <row r="19" spans="1:7" ht="30">
      <c r="A19" s="425"/>
      <c r="B19" s="418" t="s">
        <v>832</v>
      </c>
      <c r="C19" s="415"/>
      <c r="D19" s="416" t="s">
        <v>833</v>
      </c>
      <c r="E19" s="414"/>
      <c r="F19" s="417">
        <v>110000</v>
      </c>
      <c r="G19" s="415"/>
    </row>
    <row r="20" spans="1:7" ht="15">
      <c r="A20" s="425"/>
      <c r="B20" s="418" t="s">
        <v>834</v>
      </c>
      <c r="C20" s="415"/>
      <c r="D20" s="416" t="s">
        <v>837</v>
      </c>
      <c r="E20" s="414"/>
      <c r="F20" s="417">
        <v>130000</v>
      </c>
      <c r="G20" s="415"/>
    </row>
    <row r="21" spans="1:7" ht="15">
      <c r="A21" s="425"/>
      <c r="B21" s="420" t="s">
        <v>834</v>
      </c>
      <c r="C21" s="421"/>
      <c r="D21" s="422" t="s">
        <v>417</v>
      </c>
      <c r="E21" s="423"/>
      <c r="F21" s="424">
        <v>130000</v>
      </c>
      <c r="G21" s="421"/>
    </row>
    <row r="22" spans="1:7" ht="30">
      <c r="A22" s="426">
        <v>3</v>
      </c>
      <c r="B22" s="414" t="s">
        <v>825</v>
      </c>
      <c r="C22" s="415" t="s">
        <v>226</v>
      </c>
      <c r="D22" s="416" t="s">
        <v>826</v>
      </c>
      <c r="E22" s="414"/>
      <c r="F22" s="417">
        <v>200000</v>
      </c>
      <c r="G22" s="415" t="s">
        <v>838</v>
      </c>
    </row>
    <row r="23" spans="1:7" ht="30">
      <c r="A23" s="416"/>
      <c r="B23" s="414" t="s">
        <v>828</v>
      </c>
      <c r="C23" s="415"/>
      <c r="D23" s="416" t="s">
        <v>829</v>
      </c>
      <c r="E23" s="414"/>
      <c r="F23" s="417">
        <v>200000</v>
      </c>
      <c r="G23" s="415"/>
    </row>
    <row r="24" spans="1:7" ht="30">
      <c r="A24" s="416"/>
      <c r="B24" s="414" t="s">
        <v>830</v>
      </c>
      <c r="C24" s="415"/>
      <c r="D24" s="416" t="s">
        <v>831</v>
      </c>
      <c r="E24" s="414"/>
      <c r="F24" s="417">
        <v>200000</v>
      </c>
      <c r="G24" s="415"/>
    </row>
    <row r="25" spans="1:7" ht="30">
      <c r="A25" s="416"/>
      <c r="B25" s="418" t="s">
        <v>832</v>
      </c>
      <c r="C25" s="415"/>
      <c r="D25" s="416" t="s">
        <v>833</v>
      </c>
      <c r="E25" s="414"/>
      <c r="F25" s="417">
        <v>110000</v>
      </c>
      <c r="G25" s="415"/>
    </row>
    <row r="26" spans="1:7" ht="15">
      <c r="A26" s="416"/>
      <c r="B26" s="418" t="s">
        <v>834</v>
      </c>
      <c r="C26" s="415"/>
      <c r="D26" s="416" t="s">
        <v>837</v>
      </c>
      <c r="E26" s="414"/>
      <c r="F26" s="417">
        <v>130000</v>
      </c>
      <c r="G26" s="415"/>
    </row>
    <row r="27" spans="1:7" ht="15">
      <c r="A27" s="422"/>
      <c r="B27" s="420" t="s">
        <v>834</v>
      </c>
      <c r="C27" s="421"/>
      <c r="D27" s="422" t="s">
        <v>417</v>
      </c>
      <c r="E27" s="423"/>
      <c r="F27" s="424">
        <v>130000</v>
      </c>
      <c r="G27" s="421"/>
    </row>
    <row r="28" spans="1:7" ht="31.5">
      <c r="A28" s="426">
        <v>4</v>
      </c>
      <c r="B28" s="427" t="s">
        <v>824</v>
      </c>
      <c r="C28" s="428"/>
      <c r="D28" s="426"/>
      <c r="E28" s="429"/>
      <c r="F28" s="430"/>
      <c r="G28" s="431" t="s">
        <v>839</v>
      </c>
    </row>
    <row r="29" spans="1:7" ht="30">
      <c r="A29" s="416"/>
      <c r="B29" s="418" t="s">
        <v>825</v>
      </c>
      <c r="C29" s="415" t="s">
        <v>226</v>
      </c>
      <c r="D29" s="416" t="s">
        <v>826</v>
      </c>
      <c r="E29" s="414"/>
      <c r="F29" s="417">
        <v>220000</v>
      </c>
      <c r="G29" s="432"/>
    </row>
    <row r="30" spans="1:7" ht="30">
      <c r="A30" s="416"/>
      <c r="B30" s="418" t="s">
        <v>828</v>
      </c>
      <c r="C30" s="415"/>
      <c r="D30" s="416" t="s">
        <v>829</v>
      </c>
      <c r="E30" s="414"/>
      <c r="F30" s="417">
        <v>220000</v>
      </c>
      <c r="G30" s="432"/>
    </row>
    <row r="31" spans="1:7" ht="30">
      <c r="A31" s="422"/>
      <c r="B31" s="420" t="s">
        <v>830</v>
      </c>
      <c r="C31" s="421"/>
      <c r="D31" s="422" t="s">
        <v>831</v>
      </c>
      <c r="E31" s="423"/>
      <c r="F31" s="424">
        <v>220000</v>
      </c>
      <c r="G31" s="433"/>
    </row>
    <row r="32" spans="1:7" ht="31.5">
      <c r="A32" s="426">
        <v>5</v>
      </c>
      <c r="B32" s="427" t="s">
        <v>840</v>
      </c>
      <c r="C32" s="428"/>
      <c r="D32" s="426"/>
      <c r="E32" s="429"/>
      <c r="F32" s="434"/>
      <c r="G32" s="428"/>
    </row>
    <row r="33" spans="1:7" ht="30">
      <c r="A33" s="416"/>
      <c r="B33" s="418" t="s">
        <v>841</v>
      </c>
      <c r="C33" s="373" t="s">
        <v>728</v>
      </c>
      <c r="D33" s="416" t="s">
        <v>485</v>
      </c>
      <c r="E33" s="416" t="s">
        <v>842</v>
      </c>
      <c r="F33" s="417">
        <v>1550000</v>
      </c>
      <c r="G33" s="415" t="s">
        <v>843</v>
      </c>
    </row>
    <row r="34" spans="1:7" ht="30">
      <c r="A34" s="416"/>
      <c r="B34" s="418" t="s">
        <v>844</v>
      </c>
      <c r="C34" s="373"/>
      <c r="D34" s="416" t="s">
        <v>485</v>
      </c>
      <c r="E34" s="416" t="s">
        <v>845</v>
      </c>
      <c r="F34" s="417">
        <v>1400000</v>
      </c>
      <c r="G34" s="415"/>
    </row>
    <row r="35" spans="1:7" ht="15">
      <c r="A35" s="416"/>
      <c r="B35" s="418" t="s">
        <v>846</v>
      </c>
      <c r="C35" s="373"/>
      <c r="D35" s="416" t="s">
        <v>847</v>
      </c>
      <c r="E35" s="416" t="s">
        <v>848</v>
      </c>
      <c r="F35" s="417">
        <v>1300000</v>
      </c>
      <c r="G35" s="415"/>
    </row>
    <row r="36" spans="1:7" ht="30">
      <c r="A36" s="422"/>
      <c r="B36" s="420" t="s">
        <v>849</v>
      </c>
      <c r="C36" s="435" t="s">
        <v>79</v>
      </c>
      <c r="D36" s="422"/>
      <c r="E36" s="422" t="s">
        <v>850</v>
      </c>
      <c r="F36" s="424">
        <v>5000</v>
      </c>
      <c r="G36" s="421"/>
    </row>
    <row r="37" spans="1:7" ht="31.5">
      <c r="A37" s="426">
        <v>6</v>
      </c>
      <c r="B37" s="427" t="s">
        <v>851</v>
      </c>
      <c r="C37" s="436"/>
      <c r="D37" s="426"/>
      <c r="E37" s="426"/>
      <c r="F37" s="430"/>
      <c r="G37" s="428"/>
    </row>
    <row r="38" spans="1:7" ht="15">
      <c r="A38" s="416"/>
      <c r="B38" s="418" t="s">
        <v>852</v>
      </c>
      <c r="C38" s="415" t="s">
        <v>226</v>
      </c>
      <c r="D38" s="416"/>
      <c r="E38" s="414"/>
      <c r="F38" s="417">
        <v>110000</v>
      </c>
      <c r="G38" s="415" t="s">
        <v>853</v>
      </c>
    </row>
    <row r="39" spans="1:7" ht="15">
      <c r="A39" s="416"/>
      <c r="B39" s="418" t="s">
        <v>854</v>
      </c>
      <c r="C39" s="437"/>
      <c r="D39" s="416" t="s">
        <v>414</v>
      </c>
      <c r="E39" s="414"/>
      <c r="F39" s="417">
        <v>180000</v>
      </c>
      <c r="G39" s="415"/>
    </row>
    <row r="40" spans="1:7" ht="15">
      <c r="A40" s="416"/>
      <c r="B40" s="418" t="s">
        <v>855</v>
      </c>
      <c r="C40" s="437"/>
      <c r="D40" s="416" t="s">
        <v>415</v>
      </c>
      <c r="E40" s="414"/>
      <c r="F40" s="417">
        <v>180000</v>
      </c>
      <c r="G40" s="415"/>
    </row>
    <row r="41" spans="1:7" ht="15">
      <c r="A41" s="416"/>
      <c r="B41" s="418" t="s">
        <v>855</v>
      </c>
      <c r="C41" s="437"/>
      <c r="D41" s="416" t="s">
        <v>416</v>
      </c>
      <c r="E41" s="414"/>
      <c r="F41" s="417">
        <v>180000</v>
      </c>
      <c r="G41" s="415"/>
    </row>
    <row r="42" spans="1:7" ht="15">
      <c r="A42" s="422"/>
      <c r="B42" s="420" t="s">
        <v>855</v>
      </c>
      <c r="C42" s="438"/>
      <c r="D42" s="422" t="s">
        <v>417</v>
      </c>
      <c r="E42" s="423"/>
      <c r="F42" s="424">
        <v>160000</v>
      </c>
      <c r="G42" s="421"/>
    </row>
    <row r="43" spans="1:7" ht="31.5">
      <c r="A43" s="426">
        <v>7</v>
      </c>
      <c r="B43" s="427" t="s">
        <v>851</v>
      </c>
      <c r="C43" s="439"/>
      <c r="D43" s="426"/>
      <c r="E43" s="429"/>
      <c r="F43" s="430"/>
      <c r="G43" s="428"/>
    </row>
    <row r="44" spans="1:7" ht="15">
      <c r="A44" s="416"/>
      <c r="B44" s="418" t="s">
        <v>852</v>
      </c>
      <c r="C44" s="415" t="s">
        <v>226</v>
      </c>
      <c r="D44" s="416"/>
      <c r="E44" s="414"/>
      <c r="F44" s="417">
        <v>126000</v>
      </c>
      <c r="G44" s="415" t="s">
        <v>856</v>
      </c>
    </row>
    <row r="45" spans="1:7" ht="15">
      <c r="A45" s="416"/>
      <c r="B45" s="384" t="s">
        <v>854</v>
      </c>
      <c r="C45" s="415"/>
      <c r="D45" s="416" t="s">
        <v>415</v>
      </c>
      <c r="E45" s="414"/>
      <c r="F45" s="417">
        <v>225000</v>
      </c>
      <c r="G45" s="415"/>
    </row>
    <row r="46" spans="1:7" ht="15">
      <c r="A46" s="416"/>
      <c r="B46" s="440"/>
      <c r="C46" s="415"/>
      <c r="D46" s="416" t="s">
        <v>416</v>
      </c>
      <c r="E46" s="414"/>
      <c r="F46" s="417">
        <v>216000</v>
      </c>
      <c r="G46" s="415"/>
    </row>
    <row r="47" spans="1:7" ht="15">
      <c r="A47" s="422"/>
      <c r="B47" s="441"/>
      <c r="C47" s="421"/>
      <c r="D47" s="422" t="s">
        <v>417</v>
      </c>
      <c r="E47" s="423"/>
      <c r="F47" s="424">
        <v>180000</v>
      </c>
      <c r="G47" s="421"/>
    </row>
    <row r="48" spans="1:7" ht="31.5">
      <c r="A48" s="426">
        <v>8</v>
      </c>
      <c r="B48" s="427" t="s">
        <v>857</v>
      </c>
      <c r="C48" s="428"/>
      <c r="D48" s="426"/>
      <c r="E48" s="429"/>
      <c r="F48" s="430"/>
      <c r="G48" s="428"/>
    </row>
    <row r="49" spans="1:7" ht="60">
      <c r="A49" s="416"/>
      <c r="B49" s="418" t="s">
        <v>858</v>
      </c>
      <c r="C49" s="415" t="s">
        <v>859</v>
      </c>
      <c r="D49" s="416" t="s">
        <v>860</v>
      </c>
      <c r="E49" s="442"/>
      <c r="F49" s="443">
        <v>850</v>
      </c>
      <c r="G49" s="415" t="s">
        <v>861</v>
      </c>
    </row>
    <row r="50" spans="1:7" ht="45">
      <c r="A50" s="416"/>
      <c r="B50" s="418" t="s">
        <v>862</v>
      </c>
      <c r="C50" s="437"/>
      <c r="D50" s="416" t="s">
        <v>863</v>
      </c>
      <c r="E50" s="442"/>
      <c r="F50" s="443">
        <v>700</v>
      </c>
      <c r="G50" s="415"/>
    </row>
    <row r="51" spans="1:7" ht="15">
      <c r="A51" s="422"/>
      <c r="B51" s="420" t="s">
        <v>864</v>
      </c>
      <c r="C51" s="422" t="s">
        <v>226</v>
      </c>
      <c r="D51" s="422"/>
      <c r="E51" s="444"/>
      <c r="F51" s="424">
        <v>75000</v>
      </c>
      <c r="G51" s="421"/>
    </row>
    <row r="52" spans="1:7" ht="45">
      <c r="A52" s="445">
        <v>9</v>
      </c>
      <c r="B52" s="446" t="s">
        <v>865</v>
      </c>
      <c r="C52" s="445" t="s">
        <v>79</v>
      </c>
      <c r="D52" s="445"/>
      <c r="E52" s="447"/>
      <c r="F52" s="448">
        <v>2000</v>
      </c>
      <c r="G52" s="449" t="s">
        <v>866</v>
      </c>
    </row>
    <row r="53" spans="1:7" ht="47.25">
      <c r="A53" s="426">
        <v>10</v>
      </c>
      <c r="B53" s="427" t="s">
        <v>867</v>
      </c>
      <c r="C53" s="426"/>
      <c r="D53" s="426"/>
      <c r="E53" s="450"/>
      <c r="F53" s="430"/>
      <c r="G53" s="451"/>
    </row>
    <row r="54" spans="1:7" ht="30">
      <c r="A54" s="416"/>
      <c r="B54" s="418" t="s">
        <v>868</v>
      </c>
      <c r="C54" s="415" t="s">
        <v>53</v>
      </c>
      <c r="D54" s="416" t="s">
        <v>869</v>
      </c>
      <c r="E54" s="416" t="s">
        <v>472</v>
      </c>
      <c r="F54" s="417">
        <v>76000</v>
      </c>
      <c r="G54" s="415" t="s">
        <v>843</v>
      </c>
    </row>
    <row r="55" spans="1:7" ht="30">
      <c r="A55" s="416"/>
      <c r="B55" s="418" t="s">
        <v>868</v>
      </c>
      <c r="C55" s="415"/>
      <c r="D55" s="416" t="s">
        <v>870</v>
      </c>
      <c r="E55" s="416" t="s">
        <v>472</v>
      </c>
      <c r="F55" s="417">
        <v>66000</v>
      </c>
      <c r="G55" s="415"/>
    </row>
    <row r="56" spans="1:7" ht="30">
      <c r="A56" s="416"/>
      <c r="B56" s="418" t="s">
        <v>868</v>
      </c>
      <c r="C56" s="415"/>
      <c r="D56" s="416" t="s">
        <v>871</v>
      </c>
      <c r="E56" s="416" t="s">
        <v>472</v>
      </c>
      <c r="F56" s="417">
        <v>86000</v>
      </c>
      <c r="G56" s="415"/>
    </row>
    <row r="57" spans="1:7" ht="30">
      <c r="A57" s="416"/>
      <c r="B57" s="418" t="s">
        <v>868</v>
      </c>
      <c r="C57" s="415"/>
      <c r="D57" s="416" t="s">
        <v>872</v>
      </c>
      <c r="E57" s="416" t="s">
        <v>472</v>
      </c>
      <c r="F57" s="417">
        <v>76000</v>
      </c>
      <c r="G57" s="415"/>
    </row>
    <row r="58" spans="1:7" ht="30">
      <c r="A58" s="416"/>
      <c r="B58" s="418" t="s">
        <v>873</v>
      </c>
      <c r="C58" s="415"/>
      <c r="D58" s="416" t="s">
        <v>874</v>
      </c>
      <c r="E58" s="416" t="s">
        <v>875</v>
      </c>
      <c r="F58" s="417">
        <v>78000</v>
      </c>
      <c r="G58" s="415"/>
    </row>
    <row r="59" spans="1:7" ht="30">
      <c r="A59" s="416"/>
      <c r="B59" s="418" t="s">
        <v>873</v>
      </c>
      <c r="C59" s="415"/>
      <c r="D59" s="416" t="s">
        <v>876</v>
      </c>
      <c r="E59" s="416" t="s">
        <v>875</v>
      </c>
      <c r="F59" s="417">
        <v>68000</v>
      </c>
      <c r="G59" s="415"/>
    </row>
    <row r="60" spans="1:7" ht="45">
      <c r="A60" s="416"/>
      <c r="B60" s="418" t="s">
        <v>877</v>
      </c>
      <c r="C60" s="415"/>
      <c r="D60" s="416" t="s">
        <v>871</v>
      </c>
      <c r="E60" s="416" t="s">
        <v>878</v>
      </c>
      <c r="F60" s="417">
        <v>78000</v>
      </c>
      <c r="G60" s="415"/>
    </row>
    <row r="61" spans="1:7" ht="45">
      <c r="A61" s="452"/>
      <c r="B61" s="418" t="s">
        <v>877</v>
      </c>
      <c r="C61" s="453"/>
      <c r="D61" s="416" t="s">
        <v>872</v>
      </c>
      <c r="E61" s="416" t="s">
        <v>481</v>
      </c>
      <c r="F61" s="417">
        <v>74000</v>
      </c>
      <c r="G61" s="453"/>
    </row>
    <row r="62" spans="1:7" ht="45">
      <c r="A62" s="422"/>
      <c r="B62" s="420" t="s">
        <v>877</v>
      </c>
      <c r="C62" s="421"/>
      <c r="D62" s="416" t="s">
        <v>879</v>
      </c>
      <c r="E62" s="422" t="s">
        <v>880</v>
      </c>
      <c r="F62" s="424">
        <v>74000</v>
      </c>
      <c r="G62" s="421"/>
    </row>
    <row r="63" spans="1:7" ht="47.25">
      <c r="A63" s="426">
        <v>11</v>
      </c>
      <c r="B63" s="427" t="s">
        <v>867</v>
      </c>
      <c r="C63" s="428"/>
      <c r="D63" s="426"/>
      <c r="E63" s="426"/>
      <c r="F63" s="430"/>
      <c r="G63" s="428"/>
    </row>
    <row r="64" spans="1:7" ht="30">
      <c r="A64" s="416"/>
      <c r="B64" s="418" t="s">
        <v>881</v>
      </c>
      <c r="C64" s="415" t="s">
        <v>53</v>
      </c>
      <c r="D64" s="416" t="s">
        <v>368</v>
      </c>
      <c r="E64" s="416" t="s">
        <v>882</v>
      </c>
      <c r="F64" s="417">
        <v>72000</v>
      </c>
      <c r="G64" s="415" t="s">
        <v>883</v>
      </c>
    </row>
    <row r="65" spans="1:7" ht="45">
      <c r="A65" s="416"/>
      <c r="B65" s="418" t="s">
        <v>884</v>
      </c>
      <c r="C65" s="415"/>
      <c r="D65" s="416" t="s">
        <v>368</v>
      </c>
      <c r="E65" s="416" t="s">
        <v>882</v>
      </c>
      <c r="F65" s="417">
        <v>75000</v>
      </c>
      <c r="G65" s="415"/>
    </row>
    <row r="66" spans="1:7" ht="30">
      <c r="A66" s="416"/>
      <c r="B66" s="418" t="s">
        <v>885</v>
      </c>
      <c r="C66" s="415"/>
      <c r="D66" s="416" t="s">
        <v>886</v>
      </c>
      <c r="E66" s="416" t="s">
        <v>882</v>
      </c>
      <c r="F66" s="417">
        <v>75000</v>
      </c>
      <c r="G66" s="415"/>
    </row>
    <row r="67" spans="1:7" ht="30">
      <c r="A67" s="416"/>
      <c r="B67" s="418" t="s">
        <v>868</v>
      </c>
      <c r="C67" s="415"/>
      <c r="D67" s="416" t="s">
        <v>366</v>
      </c>
      <c r="E67" s="416" t="s">
        <v>882</v>
      </c>
      <c r="F67" s="417">
        <v>75000</v>
      </c>
      <c r="G67" s="415"/>
    </row>
    <row r="68" spans="1:7" ht="30">
      <c r="A68" s="416"/>
      <c r="B68" s="418" t="s">
        <v>873</v>
      </c>
      <c r="C68" s="415"/>
      <c r="D68" s="416" t="s">
        <v>887</v>
      </c>
      <c r="E68" s="416" t="s">
        <v>882</v>
      </c>
      <c r="F68" s="417">
        <v>75000</v>
      </c>
      <c r="G68" s="415"/>
    </row>
    <row r="69" spans="1:7" ht="45">
      <c r="A69" s="416"/>
      <c r="B69" s="418" t="s">
        <v>877</v>
      </c>
      <c r="C69" s="415"/>
      <c r="D69" s="416" t="s">
        <v>888</v>
      </c>
      <c r="E69" s="416" t="s">
        <v>882</v>
      </c>
      <c r="F69" s="417">
        <v>75000</v>
      </c>
      <c r="G69" s="415"/>
    </row>
    <row r="70" spans="1:7" ht="45">
      <c r="A70" s="422"/>
      <c r="B70" s="420" t="s">
        <v>877</v>
      </c>
      <c r="C70" s="421"/>
      <c r="D70" s="422" t="s">
        <v>366</v>
      </c>
      <c r="E70" s="416" t="s">
        <v>882</v>
      </c>
      <c r="F70" s="424">
        <v>90000</v>
      </c>
      <c r="G70" s="421"/>
    </row>
    <row r="71" spans="1:7" ht="45">
      <c r="A71" s="445">
        <v>12</v>
      </c>
      <c r="B71" s="454" t="s">
        <v>889</v>
      </c>
      <c r="C71" s="445" t="s">
        <v>226</v>
      </c>
      <c r="D71" s="445" t="s">
        <v>890</v>
      </c>
      <c r="E71" s="447"/>
      <c r="F71" s="448">
        <v>2350000</v>
      </c>
      <c r="G71" s="449" t="s">
        <v>891</v>
      </c>
    </row>
    <row r="72" spans="1:7" ht="47.25">
      <c r="A72" s="426">
        <v>13</v>
      </c>
      <c r="B72" s="427" t="s">
        <v>892</v>
      </c>
      <c r="C72" s="455" t="s">
        <v>159</v>
      </c>
      <c r="D72" s="426"/>
      <c r="E72" s="450"/>
      <c r="F72" s="430"/>
      <c r="G72" s="455" t="s">
        <v>843</v>
      </c>
    </row>
    <row r="73" spans="1:7" ht="30">
      <c r="A73" s="416"/>
      <c r="B73" s="418" t="s">
        <v>893</v>
      </c>
      <c r="C73" s="415"/>
      <c r="D73" s="416" t="s">
        <v>454</v>
      </c>
      <c r="E73" s="416" t="s">
        <v>894</v>
      </c>
      <c r="F73" s="456">
        <v>17000</v>
      </c>
      <c r="G73" s="415"/>
    </row>
    <row r="74" spans="1:7" ht="45">
      <c r="A74" s="416"/>
      <c r="B74" s="418" t="s">
        <v>895</v>
      </c>
      <c r="C74" s="415"/>
      <c r="D74" s="416" t="str">
        <f>D73</f>
        <v>CT3</v>
      </c>
      <c r="E74" s="416" t="s">
        <v>894</v>
      </c>
      <c r="F74" s="456">
        <v>17000</v>
      </c>
      <c r="G74" s="415"/>
    </row>
    <row r="75" spans="1:7" ht="60">
      <c r="A75" s="416"/>
      <c r="B75" s="418" t="s">
        <v>896</v>
      </c>
      <c r="C75" s="415"/>
      <c r="D75" s="416" t="s">
        <v>454</v>
      </c>
      <c r="E75" s="416" t="s">
        <v>894</v>
      </c>
      <c r="F75" s="456">
        <v>17000</v>
      </c>
      <c r="G75" s="415"/>
    </row>
    <row r="76" spans="1:7" ht="30">
      <c r="A76" s="416"/>
      <c r="B76" s="418" t="s">
        <v>897</v>
      </c>
      <c r="C76" s="415"/>
      <c r="D76" s="416" t="s">
        <v>898</v>
      </c>
      <c r="E76" s="416"/>
      <c r="F76" s="456">
        <v>25000</v>
      </c>
      <c r="G76" s="415"/>
    </row>
    <row r="77" spans="1:7" ht="15">
      <c r="A77" s="422"/>
      <c r="B77" s="420" t="s">
        <v>899</v>
      </c>
      <c r="C77" s="421"/>
      <c r="D77" s="422" t="s">
        <v>900</v>
      </c>
      <c r="E77" s="422"/>
      <c r="F77" s="457">
        <v>25000</v>
      </c>
      <c r="G77" s="421"/>
    </row>
    <row r="78" spans="1:7" ht="31.5">
      <c r="A78" s="458">
        <v>14</v>
      </c>
      <c r="B78" s="459" t="s">
        <v>901</v>
      </c>
      <c r="C78" s="460"/>
      <c r="D78" s="458"/>
      <c r="E78" s="461"/>
      <c r="F78" s="462">
        <v>25000</v>
      </c>
      <c r="G78" s="460"/>
    </row>
    <row r="79" spans="1:7" ht="31.5">
      <c r="A79" s="445">
        <v>15</v>
      </c>
      <c r="B79" s="454" t="s">
        <v>902</v>
      </c>
      <c r="C79" s="463" t="s">
        <v>788</v>
      </c>
      <c r="D79" s="445" t="s">
        <v>903</v>
      </c>
      <c r="E79" s="445" t="s">
        <v>904</v>
      </c>
      <c r="F79" s="464">
        <v>580000</v>
      </c>
      <c r="G79" s="455" t="s">
        <v>905</v>
      </c>
    </row>
    <row r="80" spans="1:7" ht="31.5">
      <c r="A80" s="458">
        <v>16</v>
      </c>
      <c r="B80" s="459" t="s">
        <v>906</v>
      </c>
      <c r="C80" s="465" t="s">
        <v>788</v>
      </c>
      <c r="D80" s="458" t="s">
        <v>907</v>
      </c>
      <c r="E80" s="461"/>
      <c r="F80" s="466">
        <v>180000</v>
      </c>
      <c r="G80" s="421"/>
    </row>
    <row r="81" spans="1:7" ht="63">
      <c r="A81" s="426">
        <v>17</v>
      </c>
      <c r="B81" s="427" t="s">
        <v>908</v>
      </c>
      <c r="C81" s="428"/>
      <c r="D81" s="426"/>
      <c r="E81" s="429"/>
      <c r="F81" s="467"/>
      <c r="G81" s="428"/>
    </row>
    <row r="82" spans="1:7" ht="60">
      <c r="A82" s="416"/>
      <c r="B82" s="468" t="s">
        <v>909</v>
      </c>
      <c r="C82" s="373" t="s">
        <v>53</v>
      </c>
      <c r="D82" s="416" t="s">
        <v>910</v>
      </c>
      <c r="E82" s="414"/>
      <c r="F82" s="469">
        <v>950000</v>
      </c>
      <c r="G82" s="415" t="s">
        <v>911</v>
      </c>
    </row>
    <row r="83" spans="1:7" ht="60">
      <c r="A83" s="416"/>
      <c r="B83" s="468" t="s">
        <v>912</v>
      </c>
      <c r="C83" s="373"/>
      <c r="D83" s="416" t="s">
        <v>913</v>
      </c>
      <c r="E83" s="414"/>
      <c r="F83" s="469">
        <v>950000</v>
      </c>
      <c r="G83" s="415"/>
    </row>
    <row r="84" spans="1:7" ht="60">
      <c r="A84" s="416"/>
      <c r="B84" s="418" t="s">
        <v>914</v>
      </c>
      <c r="C84" s="373"/>
      <c r="D84" s="416" t="s">
        <v>910</v>
      </c>
      <c r="E84" s="416" t="s">
        <v>915</v>
      </c>
      <c r="F84" s="417">
        <v>850000</v>
      </c>
      <c r="G84" s="415"/>
    </row>
    <row r="85" spans="1:7" ht="60">
      <c r="A85" s="416"/>
      <c r="B85" s="418" t="s">
        <v>916</v>
      </c>
      <c r="C85" s="374"/>
      <c r="D85" s="416" t="s">
        <v>913</v>
      </c>
      <c r="E85" s="416" t="s">
        <v>915</v>
      </c>
      <c r="F85" s="417">
        <v>850000</v>
      </c>
      <c r="G85" s="415"/>
    </row>
    <row r="86" spans="1:7" ht="45">
      <c r="A86" s="416"/>
      <c r="B86" s="418" t="s">
        <v>917</v>
      </c>
      <c r="C86" s="415" t="s">
        <v>226</v>
      </c>
      <c r="D86" s="416" t="s">
        <v>918</v>
      </c>
      <c r="E86" s="414"/>
      <c r="F86" s="417">
        <v>2350000</v>
      </c>
      <c r="G86" s="415"/>
    </row>
    <row r="87" spans="1:7" ht="30">
      <c r="A87" s="416"/>
      <c r="B87" s="418" t="s">
        <v>919</v>
      </c>
      <c r="C87" s="415"/>
      <c r="D87" s="416" t="s">
        <v>918</v>
      </c>
      <c r="E87" s="414"/>
      <c r="F87" s="417">
        <v>2350000</v>
      </c>
      <c r="G87" s="415"/>
    </row>
    <row r="88" spans="1:7" ht="60">
      <c r="A88" s="416"/>
      <c r="B88" s="418" t="s">
        <v>920</v>
      </c>
      <c r="C88" s="415" t="s">
        <v>921</v>
      </c>
      <c r="D88" s="416" t="s">
        <v>922</v>
      </c>
      <c r="E88" s="414"/>
      <c r="F88" s="417">
        <v>250000</v>
      </c>
      <c r="G88" s="415"/>
    </row>
    <row r="89" spans="1:7" ht="60">
      <c r="A89" s="422"/>
      <c r="B89" s="420" t="s">
        <v>923</v>
      </c>
      <c r="C89" s="421"/>
      <c r="D89" s="422" t="s">
        <v>924</v>
      </c>
      <c r="E89" s="423"/>
      <c r="F89" s="424">
        <v>350000</v>
      </c>
      <c r="G89" s="421"/>
    </row>
    <row r="90" spans="1:7" ht="63">
      <c r="A90" s="426">
        <v>18</v>
      </c>
      <c r="B90" s="427" t="s">
        <v>908</v>
      </c>
      <c r="C90" s="428"/>
      <c r="D90" s="426"/>
      <c r="E90" s="429"/>
      <c r="F90" s="430"/>
      <c r="G90" s="431" t="s">
        <v>925</v>
      </c>
    </row>
    <row r="91" spans="1:7" ht="60">
      <c r="A91" s="416"/>
      <c r="B91" s="418" t="s">
        <v>914</v>
      </c>
      <c r="C91" s="415" t="s">
        <v>53</v>
      </c>
      <c r="D91" s="416" t="s">
        <v>910</v>
      </c>
      <c r="E91" s="416" t="s">
        <v>915</v>
      </c>
      <c r="F91" s="417">
        <v>850000</v>
      </c>
      <c r="G91" s="432"/>
    </row>
    <row r="92" spans="1:7" ht="60">
      <c r="A92" s="416"/>
      <c r="B92" s="418" t="s">
        <v>916</v>
      </c>
      <c r="C92" s="415"/>
      <c r="D92" s="416" t="s">
        <v>913</v>
      </c>
      <c r="E92" s="416" t="s">
        <v>915</v>
      </c>
      <c r="F92" s="417">
        <v>850000</v>
      </c>
      <c r="G92" s="432"/>
    </row>
    <row r="93" spans="1:7" ht="60">
      <c r="A93" s="416"/>
      <c r="B93" s="418" t="s">
        <v>909</v>
      </c>
      <c r="C93" s="415"/>
      <c r="D93" s="416" t="s">
        <v>910</v>
      </c>
      <c r="E93" s="416"/>
      <c r="F93" s="417">
        <v>950000</v>
      </c>
      <c r="G93" s="432"/>
    </row>
    <row r="94" spans="1:7" ht="60">
      <c r="A94" s="416"/>
      <c r="B94" s="418" t="s">
        <v>912</v>
      </c>
      <c r="C94" s="415"/>
      <c r="D94" s="416" t="s">
        <v>913</v>
      </c>
      <c r="E94" s="416"/>
      <c r="F94" s="417">
        <v>950000</v>
      </c>
      <c r="G94" s="432"/>
    </row>
    <row r="95" spans="1:7" ht="60">
      <c r="A95" s="416"/>
      <c r="B95" s="418" t="s">
        <v>920</v>
      </c>
      <c r="C95" s="415"/>
      <c r="D95" s="416" t="s">
        <v>922</v>
      </c>
      <c r="E95" s="414"/>
      <c r="F95" s="417">
        <v>250000</v>
      </c>
      <c r="G95" s="432"/>
    </row>
    <row r="96" spans="1:7" ht="60">
      <c r="A96" s="416"/>
      <c r="B96" s="418" t="s">
        <v>923</v>
      </c>
      <c r="C96" s="415"/>
      <c r="D96" s="416" t="s">
        <v>924</v>
      </c>
      <c r="E96" s="414"/>
      <c r="F96" s="417">
        <v>350000</v>
      </c>
      <c r="G96" s="432"/>
    </row>
    <row r="97" spans="1:7" ht="45">
      <c r="A97" s="470"/>
      <c r="B97" s="471" t="s">
        <v>926</v>
      </c>
      <c r="C97" s="472" t="s">
        <v>921</v>
      </c>
      <c r="D97" s="470" t="s">
        <v>927</v>
      </c>
      <c r="E97" s="473" t="s">
        <v>928</v>
      </c>
      <c r="F97" s="474">
        <v>12000</v>
      </c>
      <c r="G97" s="433"/>
    </row>
    <row r="98" spans="1:7" ht="47.25">
      <c r="A98" s="475">
        <v>19</v>
      </c>
      <c r="B98" s="476" t="s">
        <v>929</v>
      </c>
      <c r="C98" s="475"/>
      <c r="D98" s="475"/>
      <c r="E98" s="477" t="s">
        <v>835</v>
      </c>
      <c r="F98" s="478"/>
      <c r="G98" s="479" t="s">
        <v>883</v>
      </c>
    </row>
    <row r="99" spans="1:7" ht="30">
      <c r="A99" s="480"/>
      <c r="B99" s="481" t="s">
        <v>930</v>
      </c>
      <c r="C99" s="482" t="s">
        <v>931</v>
      </c>
      <c r="D99" s="480" t="s">
        <v>932</v>
      </c>
      <c r="E99" s="482" t="s">
        <v>933</v>
      </c>
      <c r="F99" s="456">
        <v>935000</v>
      </c>
      <c r="G99" s="483"/>
    </row>
    <row r="100" spans="1:7" ht="30">
      <c r="A100" s="480"/>
      <c r="B100" s="481" t="s">
        <v>934</v>
      </c>
      <c r="C100" s="482"/>
      <c r="D100" s="480" t="s">
        <v>932</v>
      </c>
      <c r="E100" s="482"/>
      <c r="F100" s="456">
        <v>932000</v>
      </c>
      <c r="G100" s="483"/>
    </row>
    <row r="101" spans="1:7" ht="60">
      <c r="A101" s="480"/>
      <c r="B101" s="481" t="s">
        <v>935</v>
      </c>
      <c r="C101" s="482"/>
      <c r="D101" s="480" t="s">
        <v>932</v>
      </c>
      <c r="E101" s="482"/>
      <c r="F101" s="456">
        <v>2208000</v>
      </c>
      <c r="G101" s="483"/>
    </row>
    <row r="102" spans="1:7" ht="30">
      <c r="A102" s="480"/>
      <c r="B102" s="481" t="s">
        <v>936</v>
      </c>
      <c r="C102" s="482"/>
      <c r="D102" s="480" t="s">
        <v>937</v>
      </c>
      <c r="E102" s="482"/>
      <c r="F102" s="456">
        <v>858000</v>
      </c>
      <c r="G102" s="483"/>
    </row>
    <row r="103" spans="1:7" ht="45">
      <c r="A103" s="484"/>
      <c r="B103" s="485" t="s">
        <v>938</v>
      </c>
      <c r="C103" s="486" t="s">
        <v>931</v>
      </c>
      <c r="D103" s="484" t="s">
        <v>932</v>
      </c>
      <c r="E103" s="484" t="s">
        <v>939</v>
      </c>
      <c r="F103" s="487">
        <v>1200000</v>
      </c>
      <c r="G103" s="479" t="s">
        <v>940</v>
      </c>
    </row>
    <row r="104" spans="1:7" ht="45">
      <c r="A104" s="484"/>
      <c r="B104" s="485" t="s">
        <v>941</v>
      </c>
      <c r="C104" s="488"/>
      <c r="D104" s="484" t="s">
        <v>932</v>
      </c>
      <c r="E104" s="484" t="s">
        <v>942</v>
      </c>
      <c r="F104" s="487">
        <v>420000</v>
      </c>
      <c r="G104" s="483"/>
    </row>
    <row r="105" spans="1:7" ht="45">
      <c r="A105" s="489"/>
      <c r="B105" s="490" t="s">
        <v>943</v>
      </c>
      <c r="C105" s="491" t="s">
        <v>79</v>
      </c>
      <c r="D105" s="489" t="s">
        <v>944</v>
      </c>
      <c r="E105" s="491" t="s">
        <v>945</v>
      </c>
      <c r="F105" s="457">
        <v>65000</v>
      </c>
      <c r="G105" s="492"/>
    </row>
    <row r="106" spans="1:7" ht="63">
      <c r="A106" s="426">
        <v>20</v>
      </c>
      <c r="B106" s="427" t="s">
        <v>946</v>
      </c>
      <c r="C106" s="426"/>
      <c r="D106" s="426"/>
      <c r="E106" s="429"/>
      <c r="F106" s="493"/>
      <c r="G106" s="455" t="s">
        <v>947</v>
      </c>
    </row>
    <row r="107" spans="1:7" ht="135">
      <c r="A107" s="422"/>
      <c r="B107" s="420" t="s">
        <v>948</v>
      </c>
      <c r="C107" s="422" t="s">
        <v>53</v>
      </c>
      <c r="D107" s="422"/>
      <c r="E107" s="422" t="s">
        <v>949</v>
      </c>
      <c r="F107" s="424">
        <v>860000</v>
      </c>
      <c r="G107" s="421"/>
    </row>
    <row r="108" spans="1:7" ht="75">
      <c r="A108" s="445">
        <v>21</v>
      </c>
      <c r="B108" s="446" t="s">
        <v>950</v>
      </c>
      <c r="C108" s="445" t="s">
        <v>788</v>
      </c>
      <c r="D108" s="445" t="s">
        <v>951</v>
      </c>
      <c r="E108" s="494"/>
      <c r="F108" s="448">
        <v>1600000</v>
      </c>
      <c r="G108" s="449" t="str">
        <f>G98</f>
        <v>Cöa hµng Lª Qu©n   Tæ 7 TT CM </v>
      </c>
    </row>
    <row r="109" spans="1:7" ht="78.75">
      <c r="A109" s="495">
        <v>22</v>
      </c>
      <c r="B109" s="496" t="s">
        <v>952</v>
      </c>
      <c r="C109" s="495"/>
      <c r="D109" s="495"/>
      <c r="E109" s="497"/>
      <c r="F109" s="498"/>
      <c r="G109" s="479" t="s">
        <v>843</v>
      </c>
    </row>
    <row r="110" spans="1:7" ht="30">
      <c r="A110" s="451"/>
      <c r="B110" s="499" t="s">
        <v>953</v>
      </c>
      <c r="C110" s="455" t="s">
        <v>954</v>
      </c>
      <c r="D110" s="500" t="s">
        <v>955</v>
      </c>
      <c r="E110" s="500" t="s">
        <v>956</v>
      </c>
      <c r="F110" s="501">
        <v>51000</v>
      </c>
      <c r="G110" s="483"/>
    </row>
    <row r="111" spans="1:7" ht="30">
      <c r="A111" s="502"/>
      <c r="B111" s="503" t="s">
        <v>953</v>
      </c>
      <c r="C111" s="415"/>
      <c r="D111" s="504" t="s">
        <v>957</v>
      </c>
      <c r="E111" s="504" t="s">
        <v>958</v>
      </c>
      <c r="F111" s="456">
        <v>40000</v>
      </c>
      <c r="G111" s="483"/>
    </row>
    <row r="112" spans="1:7" ht="45">
      <c r="A112" s="502"/>
      <c r="B112" s="503" t="s">
        <v>959</v>
      </c>
      <c r="C112" s="415"/>
      <c r="D112" s="504" t="s">
        <v>960</v>
      </c>
      <c r="E112" s="504" t="s">
        <v>956</v>
      </c>
      <c r="F112" s="456">
        <v>15000</v>
      </c>
      <c r="G112" s="483"/>
    </row>
    <row r="113" spans="1:7" ht="45">
      <c r="A113" s="505"/>
      <c r="B113" s="506" t="s">
        <v>959</v>
      </c>
      <c r="C113" s="421"/>
      <c r="D113" s="507" t="s">
        <v>960</v>
      </c>
      <c r="E113" s="507" t="s">
        <v>958</v>
      </c>
      <c r="F113" s="457">
        <v>13000</v>
      </c>
      <c r="G113" s="483"/>
    </row>
    <row r="114" spans="1:7" ht="60">
      <c r="A114" s="449">
        <v>23</v>
      </c>
      <c r="B114" s="508" t="s">
        <v>961</v>
      </c>
      <c r="C114" s="449" t="s">
        <v>53</v>
      </c>
      <c r="D114" s="449" t="s">
        <v>962</v>
      </c>
      <c r="E114" s="449" t="s">
        <v>963</v>
      </c>
      <c r="F114" s="448">
        <v>65000</v>
      </c>
      <c r="G114" s="483"/>
    </row>
    <row r="115" spans="1:7" ht="45">
      <c r="A115" s="449">
        <v>24</v>
      </c>
      <c r="B115" s="508" t="s">
        <v>964</v>
      </c>
      <c r="C115" s="449" t="s">
        <v>965</v>
      </c>
      <c r="D115" s="449" t="s">
        <v>966</v>
      </c>
      <c r="E115" s="449" t="s">
        <v>963</v>
      </c>
      <c r="F115" s="448">
        <v>18000</v>
      </c>
      <c r="G115" s="483"/>
    </row>
    <row r="116" spans="1:7" ht="90">
      <c r="A116" s="451">
        <v>25</v>
      </c>
      <c r="B116" s="499" t="s">
        <v>967</v>
      </c>
      <c r="C116" s="431" t="s">
        <v>58</v>
      </c>
      <c r="D116" s="500"/>
      <c r="E116" s="431" t="s">
        <v>968</v>
      </c>
      <c r="F116" s="478"/>
      <c r="G116" s="509" t="str">
        <f>G108</f>
        <v>Cöa hµng Lª Qu©n   Tæ 7 TT CM </v>
      </c>
    </row>
    <row r="117" spans="1:7" ht="45">
      <c r="A117" s="510"/>
      <c r="B117" s="511" t="s">
        <v>969</v>
      </c>
      <c r="C117" s="432"/>
      <c r="D117" s="504" t="s">
        <v>970</v>
      </c>
      <c r="E117" s="432"/>
      <c r="F117" s="512">
        <v>44400</v>
      </c>
      <c r="G117" s="488"/>
    </row>
    <row r="118" spans="1:7" ht="45">
      <c r="A118" s="510"/>
      <c r="B118" s="511" t="s">
        <v>971</v>
      </c>
      <c r="C118" s="432"/>
      <c r="D118" s="504" t="s">
        <v>970</v>
      </c>
      <c r="E118" s="432"/>
      <c r="F118" s="512">
        <v>61940</v>
      </c>
      <c r="G118" s="488"/>
    </row>
    <row r="119" spans="1:7" ht="45">
      <c r="A119" s="510"/>
      <c r="B119" s="511" t="s">
        <v>972</v>
      </c>
      <c r="C119" s="432"/>
      <c r="D119" s="504" t="s">
        <v>970</v>
      </c>
      <c r="E119" s="432"/>
      <c r="F119" s="512">
        <v>96830</v>
      </c>
      <c r="G119" s="488"/>
    </row>
    <row r="120" spans="1:7" ht="45">
      <c r="A120" s="502"/>
      <c r="B120" s="511" t="s">
        <v>973</v>
      </c>
      <c r="C120" s="432"/>
      <c r="D120" s="504" t="s">
        <v>970</v>
      </c>
      <c r="E120" s="432"/>
      <c r="F120" s="513">
        <v>148620</v>
      </c>
      <c r="G120" s="482"/>
    </row>
    <row r="121" spans="1:7" ht="30">
      <c r="A121" s="502"/>
      <c r="B121" s="514" t="s">
        <v>974</v>
      </c>
      <c r="C121" s="432"/>
      <c r="D121" s="504" t="s">
        <v>975</v>
      </c>
      <c r="E121" s="432"/>
      <c r="F121" s="513">
        <v>36080</v>
      </c>
      <c r="G121" s="482"/>
    </row>
    <row r="122" spans="1:7" ht="30">
      <c r="A122" s="502"/>
      <c r="B122" s="514" t="s">
        <v>976</v>
      </c>
      <c r="C122" s="432"/>
      <c r="D122" s="504" t="s">
        <v>975</v>
      </c>
      <c r="E122" s="432"/>
      <c r="F122" s="513">
        <v>24300</v>
      </c>
      <c r="G122" s="482"/>
    </row>
    <row r="123" spans="1:7" ht="30">
      <c r="A123" s="502"/>
      <c r="B123" s="514" t="s">
        <v>977</v>
      </c>
      <c r="C123" s="432"/>
      <c r="D123" s="504" t="s">
        <v>975</v>
      </c>
      <c r="E123" s="432"/>
      <c r="F123" s="513">
        <v>15760</v>
      </c>
      <c r="G123" s="482"/>
    </row>
    <row r="124" spans="1:7" ht="30">
      <c r="A124" s="502"/>
      <c r="B124" s="514" t="s">
        <v>978</v>
      </c>
      <c r="C124" s="432"/>
      <c r="D124" s="504" t="s">
        <v>975</v>
      </c>
      <c r="E124" s="432"/>
      <c r="F124" s="513">
        <v>9630</v>
      </c>
      <c r="G124" s="482"/>
    </row>
    <row r="125" spans="1:7" ht="30">
      <c r="A125" s="505"/>
      <c r="B125" s="515" t="s">
        <v>979</v>
      </c>
      <c r="C125" s="433"/>
      <c r="D125" s="507" t="s">
        <v>975</v>
      </c>
      <c r="E125" s="433"/>
      <c r="F125" s="516">
        <v>4960</v>
      </c>
      <c r="G125" s="482"/>
    </row>
    <row r="126" spans="1:7" ht="15.75">
      <c r="A126" s="517">
        <v>26</v>
      </c>
      <c r="B126" s="518" t="s">
        <v>980</v>
      </c>
      <c r="C126" s="432" t="s">
        <v>63</v>
      </c>
      <c r="D126" s="517"/>
      <c r="E126" s="432" t="s">
        <v>958</v>
      </c>
      <c r="F126" s="519"/>
      <c r="G126" s="482"/>
    </row>
    <row r="127" spans="1:7" ht="15">
      <c r="A127" s="416"/>
      <c r="B127" s="520" t="s">
        <v>981</v>
      </c>
      <c r="C127" s="432"/>
      <c r="D127" s="517" t="s">
        <v>982</v>
      </c>
      <c r="E127" s="432"/>
      <c r="F127" s="521">
        <v>75000</v>
      </c>
      <c r="G127" s="482"/>
    </row>
    <row r="128" spans="1:7" ht="15">
      <c r="A128" s="416"/>
      <c r="B128" s="520" t="s">
        <v>983</v>
      </c>
      <c r="C128" s="432"/>
      <c r="D128" s="517" t="s">
        <v>982</v>
      </c>
      <c r="E128" s="432"/>
      <c r="F128" s="521">
        <v>60000</v>
      </c>
      <c r="G128" s="482"/>
    </row>
    <row r="129" spans="1:7" ht="15">
      <c r="A129" s="416"/>
      <c r="B129" s="520" t="s">
        <v>984</v>
      </c>
      <c r="C129" s="432"/>
      <c r="D129" s="517" t="s">
        <v>982</v>
      </c>
      <c r="E129" s="432"/>
      <c r="F129" s="521">
        <v>45000</v>
      </c>
      <c r="G129" s="482"/>
    </row>
    <row r="130" spans="1:7" ht="15">
      <c r="A130" s="416"/>
      <c r="B130" s="520" t="s">
        <v>985</v>
      </c>
      <c r="C130" s="432"/>
      <c r="D130" s="517" t="s">
        <v>982</v>
      </c>
      <c r="E130" s="432"/>
      <c r="F130" s="521">
        <v>85000</v>
      </c>
      <c r="G130" s="482"/>
    </row>
    <row r="131" spans="1:7" ht="15">
      <c r="A131" s="416"/>
      <c r="B131" s="520" t="s">
        <v>986</v>
      </c>
      <c r="C131" s="432"/>
      <c r="D131" s="517" t="s">
        <v>982</v>
      </c>
      <c r="E131" s="432"/>
      <c r="F131" s="521">
        <v>125000</v>
      </c>
      <c r="G131" s="482"/>
    </row>
    <row r="132" spans="1:7" ht="15">
      <c r="A132" s="416"/>
      <c r="B132" s="520" t="s">
        <v>987</v>
      </c>
      <c r="C132" s="432"/>
      <c r="D132" s="517" t="s">
        <v>982</v>
      </c>
      <c r="E132" s="432"/>
      <c r="F132" s="521">
        <v>165000</v>
      </c>
      <c r="G132" s="482"/>
    </row>
    <row r="133" spans="1:7" ht="15">
      <c r="A133" s="422"/>
      <c r="B133" s="522" t="s">
        <v>988</v>
      </c>
      <c r="C133" s="433"/>
      <c r="D133" s="517" t="s">
        <v>982</v>
      </c>
      <c r="E133" s="433"/>
      <c r="F133" s="523">
        <v>110000</v>
      </c>
      <c r="G133" s="524"/>
    </row>
    <row r="134" spans="1:7" ht="31.5">
      <c r="A134" s="426">
        <v>27</v>
      </c>
      <c r="B134" s="427" t="s">
        <v>989</v>
      </c>
      <c r="C134" s="426"/>
      <c r="D134" s="426"/>
      <c r="E134" s="431" t="s">
        <v>990</v>
      </c>
      <c r="F134" s="493"/>
      <c r="G134" s="455" t="s">
        <v>991</v>
      </c>
    </row>
    <row r="135" spans="1:7" ht="60">
      <c r="A135" s="416"/>
      <c r="B135" s="418" t="s">
        <v>992</v>
      </c>
      <c r="C135" s="415" t="s">
        <v>63</v>
      </c>
      <c r="D135" s="416"/>
      <c r="E135" s="432"/>
      <c r="F135" s="417">
        <v>580000</v>
      </c>
      <c r="G135" s="525"/>
    </row>
    <row r="136" spans="1:7" ht="60">
      <c r="A136" s="416"/>
      <c r="B136" s="418" t="s">
        <v>993</v>
      </c>
      <c r="C136" s="415"/>
      <c r="D136" s="416"/>
      <c r="E136" s="432"/>
      <c r="F136" s="417">
        <v>390000</v>
      </c>
      <c r="G136" s="525"/>
    </row>
    <row r="137" spans="1:7" ht="45">
      <c r="A137" s="422"/>
      <c r="B137" s="420" t="s">
        <v>994</v>
      </c>
      <c r="C137" s="421"/>
      <c r="D137" s="422"/>
      <c r="E137" s="433"/>
      <c r="F137" s="424">
        <v>350000</v>
      </c>
      <c r="G137" s="526"/>
    </row>
    <row r="138" spans="1:7" ht="31.5">
      <c r="A138" s="426">
        <v>28</v>
      </c>
      <c r="B138" s="427" t="s">
        <v>995</v>
      </c>
      <c r="C138" s="431" t="s">
        <v>798</v>
      </c>
      <c r="D138" s="426"/>
      <c r="E138" s="429"/>
      <c r="F138" s="493"/>
      <c r="G138" s="432" t="s">
        <v>843</v>
      </c>
    </row>
    <row r="139" spans="1:7" ht="15">
      <c r="A139" s="416"/>
      <c r="B139" s="418" t="s">
        <v>996</v>
      </c>
      <c r="C139" s="432"/>
      <c r="D139" s="416" t="s">
        <v>997</v>
      </c>
      <c r="E139" s="415" t="s">
        <v>875</v>
      </c>
      <c r="F139" s="417">
        <v>1500000</v>
      </c>
      <c r="G139" s="432"/>
    </row>
    <row r="140" spans="1:7" ht="30">
      <c r="A140" s="416"/>
      <c r="B140" s="418" t="s">
        <v>996</v>
      </c>
      <c r="C140" s="432"/>
      <c r="D140" s="416" t="s">
        <v>998</v>
      </c>
      <c r="E140" s="415"/>
      <c r="F140" s="417">
        <v>3350000</v>
      </c>
      <c r="G140" s="432"/>
    </row>
    <row r="141" spans="1:7" ht="30">
      <c r="A141" s="422"/>
      <c r="B141" s="420" t="s">
        <v>999</v>
      </c>
      <c r="C141" s="433"/>
      <c r="D141" s="422" t="s">
        <v>1000</v>
      </c>
      <c r="E141" s="465" t="s">
        <v>1001</v>
      </c>
      <c r="F141" s="424">
        <v>300000</v>
      </c>
      <c r="G141" s="432"/>
    </row>
    <row r="142" spans="1:7" ht="63">
      <c r="A142" s="517">
        <v>29</v>
      </c>
      <c r="B142" s="518" t="s">
        <v>1002</v>
      </c>
      <c r="C142" s="517"/>
      <c r="D142" s="517"/>
      <c r="E142" s="527"/>
      <c r="F142" s="519"/>
      <c r="G142" s="432"/>
    </row>
    <row r="143" spans="1:7" ht="26.25">
      <c r="A143" s="517"/>
      <c r="B143" s="453" t="s">
        <v>1003</v>
      </c>
      <c r="C143" s="415" t="s">
        <v>1004</v>
      </c>
      <c r="D143" s="528" t="s">
        <v>1005</v>
      </c>
      <c r="E143" s="415" t="s">
        <v>1006</v>
      </c>
      <c r="F143" s="529">
        <v>3850000</v>
      </c>
      <c r="G143" s="432"/>
    </row>
    <row r="144" spans="1:7" ht="26.25">
      <c r="A144" s="517"/>
      <c r="B144" s="530"/>
      <c r="C144" s="415"/>
      <c r="D144" s="528" t="s">
        <v>1007</v>
      </c>
      <c r="E144" s="415"/>
      <c r="F144" s="529">
        <v>2000000</v>
      </c>
      <c r="G144" s="432"/>
    </row>
    <row r="145" spans="1:7" ht="26.25">
      <c r="A145" s="517"/>
      <c r="B145" s="530"/>
      <c r="C145" s="415"/>
      <c r="D145" s="528" t="s">
        <v>1008</v>
      </c>
      <c r="E145" s="415"/>
      <c r="F145" s="529">
        <v>3000000</v>
      </c>
      <c r="G145" s="432"/>
    </row>
    <row r="146" spans="1:7" ht="15.75">
      <c r="A146" s="416"/>
      <c r="B146" s="453" t="s">
        <v>1009</v>
      </c>
      <c r="C146" s="453" t="s">
        <v>1004</v>
      </c>
      <c r="D146" s="528" t="s">
        <v>1010</v>
      </c>
      <c r="E146" s="453" t="s">
        <v>1006</v>
      </c>
      <c r="F146" s="529">
        <v>1850000</v>
      </c>
      <c r="G146" s="432"/>
    </row>
    <row r="147" spans="1:7" ht="15.75">
      <c r="A147" s="416"/>
      <c r="B147" s="432"/>
      <c r="C147" s="432"/>
      <c r="D147" s="528" t="s">
        <v>1011</v>
      </c>
      <c r="E147" s="432"/>
      <c r="F147" s="529">
        <v>2150000</v>
      </c>
      <c r="G147" s="432"/>
    </row>
    <row r="148" spans="1:7" ht="31.5">
      <c r="A148" s="426">
        <v>30</v>
      </c>
      <c r="B148" s="427" t="s">
        <v>1012</v>
      </c>
      <c r="C148" s="428"/>
      <c r="D148" s="426"/>
      <c r="E148" s="431" t="s">
        <v>1013</v>
      </c>
      <c r="F148" s="430"/>
      <c r="G148" s="431" t="s">
        <v>1014</v>
      </c>
    </row>
    <row r="149" spans="1:7" ht="30">
      <c r="A149" s="416"/>
      <c r="B149" s="418" t="s">
        <v>1015</v>
      </c>
      <c r="C149" s="415" t="s">
        <v>788</v>
      </c>
      <c r="D149" s="416" t="s">
        <v>1016</v>
      </c>
      <c r="E149" s="432"/>
      <c r="F149" s="417">
        <v>140000</v>
      </c>
      <c r="G149" s="432"/>
    </row>
    <row r="150" spans="1:7" ht="30">
      <c r="A150" s="422"/>
      <c r="B150" s="420" t="s">
        <v>1017</v>
      </c>
      <c r="C150" s="421"/>
      <c r="D150" s="422" t="s">
        <v>1016</v>
      </c>
      <c r="E150" s="433"/>
      <c r="F150" s="424">
        <v>90000</v>
      </c>
      <c r="G150" s="432"/>
    </row>
    <row r="151" spans="1:7" ht="80.25">
      <c r="A151" s="426">
        <v>31</v>
      </c>
      <c r="B151" s="531" t="s">
        <v>1018</v>
      </c>
      <c r="C151" s="426"/>
      <c r="D151" s="532" t="s">
        <v>1019</v>
      </c>
      <c r="E151" s="431" t="s">
        <v>1020</v>
      </c>
      <c r="F151" s="533"/>
      <c r="G151" s="432"/>
    </row>
    <row r="152" spans="1:7" ht="15">
      <c r="A152" s="416"/>
      <c r="B152" s="534" t="s">
        <v>387</v>
      </c>
      <c r="C152" s="415" t="s">
        <v>58</v>
      </c>
      <c r="D152" s="535" t="s">
        <v>1021</v>
      </c>
      <c r="E152" s="432"/>
      <c r="F152" s="536">
        <v>7920</v>
      </c>
      <c r="G152" s="432"/>
    </row>
    <row r="153" spans="1:7" ht="15">
      <c r="A153" s="416"/>
      <c r="B153" s="534" t="s">
        <v>386</v>
      </c>
      <c r="C153" s="415"/>
      <c r="D153" s="535" t="s">
        <v>1022</v>
      </c>
      <c r="E153" s="432"/>
      <c r="F153" s="536">
        <v>10120</v>
      </c>
      <c r="G153" s="432"/>
    </row>
    <row r="154" spans="1:7" ht="15">
      <c r="A154" s="416"/>
      <c r="B154" s="534" t="s">
        <v>385</v>
      </c>
      <c r="C154" s="415"/>
      <c r="D154" s="535" t="s">
        <v>1022</v>
      </c>
      <c r="E154" s="432"/>
      <c r="F154" s="536">
        <v>12320</v>
      </c>
      <c r="G154" s="432"/>
    </row>
    <row r="155" spans="1:7" ht="15">
      <c r="A155" s="416"/>
      <c r="B155" s="534" t="s">
        <v>384</v>
      </c>
      <c r="C155" s="415"/>
      <c r="D155" s="537" t="s">
        <v>1023</v>
      </c>
      <c r="E155" s="432"/>
      <c r="F155" s="538">
        <v>17490</v>
      </c>
      <c r="G155" s="432"/>
    </row>
    <row r="156" spans="1:7" ht="15">
      <c r="A156" s="416"/>
      <c r="B156" s="534" t="s">
        <v>383</v>
      </c>
      <c r="C156" s="415"/>
      <c r="D156" s="537" t="s">
        <v>1024</v>
      </c>
      <c r="E156" s="432"/>
      <c r="F156" s="538">
        <v>21340</v>
      </c>
      <c r="G156" s="432"/>
    </row>
    <row r="157" spans="1:7" ht="15">
      <c r="A157" s="416"/>
      <c r="B157" s="534" t="s">
        <v>388</v>
      </c>
      <c r="C157" s="415"/>
      <c r="D157" s="537" t="s">
        <v>1023</v>
      </c>
      <c r="E157" s="432"/>
      <c r="F157" s="538">
        <v>28380</v>
      </c>
      <c r="G157" s="432"/>
    </row>
    <row r="158" spans="1:7" ht="15">
      <c r="A158" s="416"/>
      <c r="B158" s="534" t="s">
        <v>382</v>
      </c>
      <c r="C158" s="415"/>
      <c r="D158" s="537" t="s">
        <v>1025</v>
      </c>
      <c r="E158" s="432"/>
      <c r="F158" s="538">
        <v>38830</v>
      </c>
      <c r="G158" s="432"/>
    </row>
    <row r="159" spans="1:7" ht="15">
      <c r="A159" s="416"/>
      <c r="B159" s="534" t="s">
        <v>381</v>
      </c>
      <c r="C159" s="415"/>
      <c r="D159" s="537" t="s">
        <v>1026</v>
      </c>
      <c r="E159" s="432"/>
      <c r="F159" s="538">
        <v>46420</v>
      </c>
      <c r="G159" s="432"/>
    </row>
    <row r="160" spans="1:7" ht="15">
      <c r="A160" s="416"/>
      <c r="B160" s="534" t="s">
        <v>379</v>
      </c>
      <c r="C160" s="415"/>
      <c r="D160" s="537" t="s">
        <v>1027</v>
      </c>
      <c r="E160" s="432"/>
      <c r="F160" s="538">
        <v>69300</v>
      </c>
      <c r="G160" s="432"/>
    </row>
    <row r="161" spans="1:7" ht="15">
      <c r="A161" s="416"/>
      <c r="B161" s="534" t="s">
        <v>1028</v>
      </c>
      <c r="C161" s="415"/>
      <c r="D161" s="537">
        <v>2.5</v>
      </c>
      <c r="E161" s="432"/>
      <c r="F161" s="538">
        <v>85250</v>
      </c>
      <c r="G161" s="432"/>
    </row>
    <row r="162" spans="1:7" ht="15">
      <c r="A162" s="416"/>
      <c r="B162" s="534" t="s">
        <v>1029</v>
      </c>
      <c r="C162" s="415"/>
      <c r="D162" s="537">
        <v>2.8</v>
      </c>
      <c r="E162" s="432"/>
      <c r="F162" s="538">
        <v>106150</v>
      </c>
      <c r="G162" s="432"/>
    </row>
    <row r="163" spans="1:7" ht="15">
      <c r="A163" s="416"/>
      <c r="B163" s="534" t="s">
        <v>1030</v>
      </c>
      <c r="C163" s="415"/>
      <c r="D163" s="537">
        <v>3.2</v>
      </c>
      <c r="E163" s="432"/>
      <c r="F163" s="538">
        <v>141680</v>
      </c>
      <c r="G163" s="432"/>
    </row>
    <row r="164" spans="1:7" ht="15">
      <c r="A164" s="416"/>
      <c r="B164" s="534" t="s">
        <v>1031</v>
      </c>
      <c r="C164" s="415"/>
      <c r="D164" s="537"/>
      <c r="E164" s="432"/>
      <c r="F164" s="538">
        <v>174460</v>
      </c>
      <c r="G164" s="432"/>
    </row>
    <row r="165" spans="1:7" ht="15">
      <c r="A165" s="422"/>
      <c r="B165" s="539" t="s">
        <v>1032</v>
      </c>
      <c r="C165" s="421"/>
      <c r="D165" s="540">
        <v>3.9</v>
      </c>
      <c r="E165" s="433"/>
      <c r="F165" s="541">
        <v>212850</v>
      </c>
      <c r="G165" s="432"/>
    </row>
    <row r="166" spans="1:7" ht="80.25">
      <c r="A166" s="426">
        <v>32</v>
      </c>
      <c r="B166" s="531" t="s">
        <v>1018</v>
      </c>
      <c r="C166" s="426"/>
      <c r="D166" s="532" t="s">
        <v>1033</v>
      </c>
      <c r="E166" s="542"/>
      <c r="F166" s="533"/>
      <c r="G166" s="432"/>
    </row>
    <row r="167" spans="1:7" ht="15">
      <c r="A167" s="416"/>
      <c r="B167" s="534" t="s">
        <v>387</v>
      </c>
      <c r="C167" s="415" t="s">
        <v>58</v>
      </c>
      <c r="D167" s="535" t="s">
        <v>1023</v>
      </c>
      <c r="E167" s="415" t="s">
        <v>1020</v>
      </c>
      <c r="F167" s="543">
        <v>8580</v>
      </c>
      <c r="G167" s="432"/>
    </row>
    <row r="168" spans="1:7" ht="15">
      <c r="A168" s="416"/>
      <c r="B168" s="534" t="s">
        <v>386</v>
      </c>
      <c r="C168" s="415"/>
      <c r="D168" s="535" t="s">
        <v>1024</v>
      </c>
      <c r="E168" s="415"/>
      <c r="F168" s="543">
        <v>11880</v>
      </c>
      <c r="G168" s="432"/>
    </row>
    <row r="169" spans="1:7" ht="15">
      <c r="A169" s="416"/>
      <c r="B169" s="534" t="s">
        <v>385</v>
      </c>
      <c r="C169" s="415"/>
      <c r="D169" s="535" t="s">
        <v>1034</v>
      </c>
      <c r="E169" s="415"/>
      <c r="F169" s="536">
        <v>14960</v>
      </c>
      <c r="G169" s="432"/>
    </row>
    <row r="170" spans="1:7" ht="15">
      <c r="A170" s="416"/>
      <c r="B170" s="534" t="s">
        <v>384</v>
      </c>
      <c r="C170" s="415"/>
      <c r="D170" s="537" t="s">
        <v>1034</v>
      </c>
      <c r="E170" s="415"/>
      <c r="F170" s="538">
        <v>20460</v>
      </c>
      <c r="G170" s="432"/>
    </row>
    <row r="171" spans="1:7" ht="15">
      <c r="A171" s="416"/>
      <c r="B171" s="534" t="s">
        <v>383</v>
      </c>
      <c r="C171" s="415"/>
      <c r="D171" s="537" t="s">
        <v>1025</v>
      </c>
      <c r="E171" s="415"/>
      <c r="F171" s="538">
        <v>24310</v>
      </c>
      <c r="G171" s="432"/>
    </row>
    <row r="172" spans="1:7" ht="15">
      <c r="A172" s="416"/>
      <c r="B172" s="534" t="s">
        <v>388</v>
      </c>
      <c r="C172" s="415"/>
      <c r="D172" s="537" t="s">
        <v>1026</v>
      </c>
      <c r="E172" s="415"/>
      <c r="F172" s="538">
        <v>34540</v>
      </c>
      <c r="G172" s="432"/>
    </row>
    <row r="173" spans="1:7" ht="15">
      <c r="A173" s="416"/>
      <c r="B173" s="534" t="s">
        <v>382</v>
      </c>
      <c r="C173" s="415"/>
      <c r="D173" s="537" t="s">
        <v>1027</v>
      </c>
      <c r="E173" s="415"/>
      <c r="F173" s="538">
        <v>43890</v>
      </c>
      <c r="G173" s="432"/>
    </row>
    <row r="174" spans="1:7" ht="15">
      <c r="A174" s="416"/>
      <c r="B174" s="534" t="s">
        <v>381</v>
      </c>
      <c r="C174" s="415"/>
      <c r="D174" s="537" t="s">
        <v>1027</v>
      </c>
      <c r="E174" s="415"/>
      <c r="F174" s="538">
        <v>54230</v>
      </c>
      <c r="G174" s="432"/>
    </row>
    <row r="175" spans="1:7" ht="15">
      <c r="A175" s="416"/>
      <c r="B175" s="534" t="s">
        <v>379</v>
      </c>
      <c r="C175" s="415"/>
      <c r="D175" s="544" t="s">
        <v>1035</v>
      </c>
      <c r="E175" s="415"/>
      <c r="F175" s="538">
        <v>80740</v>
      </c>
      <c r="G175" s="432"/>
    </row>
    <row r="176" spans="1:7" ht="15">
      <c r="A176" s="416"/>
      <c r="B176" s="534" t="s">
        <v>1028</v>
      </c>
      <c r="C176" s="415"/>
      <c r="D176" s="544" t="s">
        <v>1036</v>
      </c>
      <c r="E176" s="415"/>
      <c r="F176" s="538">
        <v>99880</v>
      </c>
      <c r="G176" s="432"/>
    </row>
    <row r="177" spans="1:7" ht="15">
      <c r="A177" s="416"/>
      <c r="B177" s="534" t="s">
        <v>1029</v>
      </c>
      <c r="C177" s="415"/>
      <c r="D177" s="544" t="s">
        <v>1037</v>
      </c>
      <c r="E177" s="415"/>
      <c r="F177" s="538">
        <v>124850</v>
      </c>
      <c r="G177" s="432"/>
    </row>
    <row r="178" spans="1:7" ht="15">
      <c r="A178" s="416"/>
      <c r="B178" s="534" t="s">
        <v>1030</v>
      </c>
      <c r="C178" s="415"/>
      <c r="D178" s="544" t="s">
        <v>1038</v>
      </c>
      <c r="E178" s="415"/>
      <c r="F178" s="538">
        <v>165110</v>
      </c>
      <c r="G178" s="432"/>
    </row>
    <row r="179" spans="1:7" ht="15">
      <c r="A179" s="416"/>
      <c r="B179" s="534" t="s">
        <v>1031</v>
      </c>
      <c r="C179" s="415"/>
      <c r="D179" s="544" t="s">
        <v>1039</v>
      </c>
      <c r="E179" s="415"/>
      <c r="F179" s="538">
        <v>202400</v>
      </c>
      <c r="G179" s="432"/>
    </row>
    <row r="180" spans="1:7" ht="15">
      <c r="A180" s="422"/>
      <c r="B180" s="539" t="s">
        <v>1032</v>
      </c>
      <c r="C180" s="421"/>
      <c r="D180" s="545" t="s">
        <v>1040</v>
      </c>
      <c r="E180" s="421"/>
      <c r="F180" s="541">
        <v>257180</v>
      </c>
      <c r="G180" s="432"/>
    </row>
    <row r="181" spans="1:7" ht="80.25">
      <c r="A181" s="426">
        <v>33</v>
      </c>
      <c r="B181" s="531" t="s">
        <v>1018</v>
      </c>
      <c r="C181" s="426"/>
      <c r="D181" s="532" t="s">
        <v>1041</v>
      </c>
      <c r="E181" s="431" t="s">
        <v>1020</v>
      </c>
      <c r="F181" s="493"/>
      <c r="G181" s="432"/>
    </row>
    <row r="182" spans="1:7" ht="15">
      <c r="A182" s="416"/>
      <c r="B182" s="534" t="s">
        <v>387</v>
      </c>
      <c r="C182" s="415" t="s">
        <v>58</v>
      </c>
      <c r="D182" s="544" t="s">
        <v>1042</v>
      </c>
      <c r="E182" s="432"/>
      <c r="F182" s="536">
        <v>12320</v>
      </c>
      <c r="G182" s="432"/>
    </row>
    <row r="183" spans="1:7" ht="15">
      <c r="A183" s="416"/>
      <c r="B183" s="534" t="s">
        <v>386</v>
      </c>
      <c r="C183" s="415"/>
      <c r="D183" s="544" t="s">
        <v>1043</v>
      </c>
      <c r="E183" s="432"/>
      <c r="F183" s="536">
        <v>18590</v>
      </c>
      <c r="G183" s="432"/>
    </row>
    <row r="184" spans="1:7" ht="15">
      <c r="A184" s="416"/>
      <c r="B184" s="534" t="s">
        <v>385</v>
      </c>
      <c r="C184" s="415"/>
      <c r="D184" s="544" t="s">
        <v>1044</v>
      </c>
      <c r="E184" s="432"/>
      <c r="F184" s="536">
        <v>20900</v>
      </c>
      <c r="G184" s="432"/>
    </row>
    <row r="185" spans="1:7" ht="15">
      <c r="A185" s="416"/>
      <c r="B185" s="534" t="s">
        <v>384</v>
      </c>
      <c r="C185" s="415"/>
      <c r="D185" s="544" t="s">
        <v>1045</v>
      </c>
      <c r="E185" s="432"/>
      <c r="F185" s="543">
        <v>27390</v>
      </c>
      <c r="G185" s="432"/>
    </row>
    <row r="186" spans="1:7" ht="15">
      <c r="A186" s="416"/>
      <c r="B186" s="534" t="s">
        <v>383</v>
      </c>
      <c r="C186" s="415"/>
      <c r="D186" s="544" t="s">
        <v>1046</v>
      </c>
      <c r="E186" s="432"/>
      <c r="F186" s="546">
        <v>34100</v>
      </c>
      <c r="G186" s="432"/>
    </row>
    <row r="187" spans="1:7" ht="15">
      <c r="A187" s="416"/>
      <c r="B187" s="534" t="s">
        <v>388</v>
      </c>
      <c r="C187" s="415"/>
      <c r="D187" s="544" t="s">
        <v>1046</v>
      </c>
      <c r="E187" s="432"/>
      <c r="F187" s="546">
        <v>48620</v>
      </c>
      <c r="G187" s="432"/>
    </row>
    <row r="188" spans="1:7" ht="15">
      <c r="A188" s="416"/>
      <c r="B188" s="534" t="s">
        <v>382</v>
      </c>
      <c r="C188" s="415"/>
      <c r="D188" s="544" t="s">
        <v>1047</v>
      </c>
      <c r="E188" s="432"/>
      <c r="F188" s="546">
        <v>70840</v>
      </c>
      <c r="G188" s="432"/>
    </row>
    <row r="189" spans="1:7" ht="15">
      <c r="A189" s="416"/>
      <c r="B189" s="534" t="s">
        <v>381</v>
      </c>
      <c r="C189" s="415"/>
      <c r="D189" s="544" t="s">
        <v>1037</v>
      </c>
      <c r="E189" s="432"/>
      <c r="F189" s="546">
        <v>82390</v>
      </c>
      <c r="G189" s="432"/>
    </row>
    <row r="190" spans="1:7" ht="15">
      <c r="A190" s="416"/>
      <c r="B190" s="534" t="s">
        <v>379</v>
      </c>
      <c r="C190" s="415"/>
      <c r="D190" s="544" t="s">
        <v>1048</v>
      </c>
      <c r="E190" s="432"/>
      <c r="F190" s="546">
        <v>128810</v>
      </c>
      <c r="G190" s="432"/>
    </row>
    <row r="191" spans="1:7" ht="15">
      <c r="A191" s="416"/>
      <c r="B191" s="534" t="s">
        <v>1028</v>
      </c>
      <c r="C191" s="415"/>
      <c r="D191" s="547" t="s">
        <v>1049</v>
      </c>
      <c r="E191" s="432"/>
      <c r="F191" s="546">
        <v>149050</v>
      </c>
      <c r="G191" s="432"/>
    </row>
    <row r="192" spans="1:7" ht="15">
      <c r="A192" s="416"/>
      <c r="B192" s="534" t="s">
        <v>1029</v>
      </c>
      <c r="C192" s="415"/>
      <c r="D192" s="544" t="s">
        <v>1050</v>
      </c>
      <c r="E192" s="432"/>
      <c r="F192" s="546">
        <v>196790</v>
      </c>
      <c r="G192" s="432"/>
    </row>
    <row r="193" spans="1:7" ht="15">
      <c r="A193" s="416"/>
      <c r="B193" s="534" t="s">
        <v>1030</v>
      </c>
      <c r="C193" s="415"/>
      <c r="D193" s="544" t="s">
        <v>1051</v>
      </c>
      <c r="E193" s="432"/>
      <c r="F193" s="546">
        <v>246510</v>
      </c>
      <c r="G193" s="432"/>
    </row>
    <row r="194" spans="1:7" ht="15">
      <c r="A194" s="416"/>
      <c r="B194" s="534" t="s">
        <v>1031</v>
      </c>
      <c r="C194" s="415"/>
      <c r="D194" s="544" t="s">
        <v>1052</v>
      </c>
      <c r="E194" s="432"/>
      <c r="F194" s="546">
        <v>307670</v>
      </c>
      <c r="G194" s="432"/>
    </row>
    <row r="195" spans="1:7" ht="15">
      <c r="A195" s="422"/>
      <c r="B195" s="539" t="s">
        <v>1032</v>
      </c>
      <c r="C195" s="421"/>
      <c r="D195" s="545" t="s">
        <v>1053</v>
      </c>
      <c r="E195" s="433"/>
      <c r="F195" s="548">
        <v>381700</v>
      </c>
      <c r="G195" s="432"/>
    </row>
    <row r="196" spans="1:7" ht="64.5">
      <c r="A196" s="426">
        <v>34</v>
      </c>
      <c r="B196" s="531" t="s">
        <v>1054</v>
      </c>
      <c r="C196" s="431" t="s">
        <v>921</v>
      </c>
      <c r="D196" s="426"/>
      <c r="E196" s="431" t="s">
        <v>1020</v>
      </c>
      <c r="F196" s="493"/>
      <c r="G196" s="432"/>
    </row>
    <row r="197" spans="1:7" ht="46.5">
      <c r="A197" s="416"/>
      <c r="B197" s="418" t="s">
        <v>1055</v>
      </c>
      <c r="C197" s="432"/>
      <c r="D197" s="549" t="s">
        <v>1056</v>
      </c>
      <c r="E197" s="432"/>
      <c r="F197" s="417">
        <v>9100</v>
      </c>
      <c r="G197" s="432"/>
    </row>
    <row r="198" spans="1:7" ht="46.5">
      <c r="A198" s="416"/>
      <c r="B198" s="418" t="s">
        <v>1057</v>
      </c>
      <c r="C198" s="432"/>
      <c r="D198" s="549" t="s">
        <v>1058</v>
      </c>
      <c r="E198" s="432"/>
      <c r="F198" s="417">
        <v>13800</v>
      </c>
      <c r="G198" s="432"/>
    </row>
    <row r="199" spans="1:7" ht="46.5">
      <c r="A199" s="416"/>
      <c r="B199" s="418" t="s">
        <v>1059</v>
      </c>
      <c r="C199" s="432"/>
      <c r="D199" s="549" t="s">
        <v>1060</v>
      </c>
      <c r="E199" s="432"/>
      <c r="F199" s="417">
        <v>22700</v>
      </c>
      <c r="G199" s="432"/>
    </row>
    <row r="200" spans="1:7" ht="46.5">
      <c r="A200" s="416"/>
      <c r="B200" s="418" t="s">
        <v>1061</v>
      </c>
      <c r="C200" s="432"/>
      <c r="D200" s="549" t="s">
        <v>1062</v>
      </c>
      <c r="E200" s="432"/>
      <c r="F200" s="417">
        <v>34600</v>
      </c>
      <c r="G200" s="432"/>
    </row>
    <row r="201" spans="1:7" ht="46.5">
      <c r="A201" s="452"/>
      <c r="B201" s="418" t="s">
        <v>1063</v>
      </c>
      <c r="C201" s="432"/>
      <c r="D201" s="549" t="s">
        <v>1064</v>
      </c>
      <c r="E201" s="432"/>
      <c r="F201" s="550">
        <v>53500</v>
      </c>
      <c r="G201" s="432"/>
    </row>
    <row r="202" spans="1:7" ht="46.5">
      <c r="A202" s="452"/>
      <c r="B202" s="418" t="s">
        <v>1065</v>
      </c>
      <c r="C202" s="432"/>
      <c r="D202" s="549" t="s">
        <v>1066</v>
      </c>
      <c r="E202" s="432"/>
      <c r="F202" s="550">
        <v>85300</v>
      </c>
      <c r="G202" s="432"/>
    </row>
    <row r="203" spans="1:7" ht="46.5">
      <c r="A203" s="452"/>
      <c r="B203" s="418" t="s">
        <v>1067</v>
      </c>
      <c r="C203" s="432"/>
      <c r="D203" s="549" t="s">
        <v>1068</v>
      </c>
      <c r="E203" s="432"/>
      <c r="F203" s="550">
        <v>120700</v>
      </c>
      <c r="G203" s="432"/>
    </row>
    <row r="204" spans="1:7" ht="46.5">
      <c r="A204" s="452"/>
      <c r="B204" s="418" t="s">
        <v>1069</v>
      </c>
      <c r="C204" s="432"/>
      <c r="D204" s="549" t="s">
        <v>1070</v>
      </c>
      <c r="E204" s="432"/>
      <c r="F204" s="550">
        <v>173300</v>
      </c>
      <c r="G204" s="432"/>
    </row>
    <row r="205" spans="1:7" ht="46.5">
      <c r="A205" s="422"/>
      <c r="B205" s="418" t="s">
        <v>1071</v>
      </c>
      <c r="C205" s="433"/>
      <c r="D205" s="549" t="s">
        <v>1072</v>
      </c>
      <c r="E205" s="433"/>
      <c r="F205" s="424">
        <v>262400</v>
      </c>
      <c r="G205" s="432"/>
    </row>
    <row r="206" spans="1:7" ht="31.5">
      <c r="A206" s="426">
        <v>35</v>
      </c>
      <c r="B206" s="427" t="s">
        <v>995</v>
      </c>
      <c r="C206" s="431" t="s">
        <v>798</v>
      </c>
      <c r="D206" s="426"/>
      <c r="E206" s="429"/>
      <c r="F206" s="493"/>
      <c r="G206" s="432"/>
    </row>
    <row r="207" spans="1:7" ht="15">
      <c r="A207" s="416"/>
      <c r="B207" s="418" t="s">
        <v>996</v>
      </c>
      <c r="C207" s="432"/>
      <c r="D207" s="416" t="s">
        <v>997</v>
      </c>
      <c r="E207" s="415" t="s">
        <v>875</v>
      </c>
      <c r="F207" s="417">
        <v>1300000</v>
      </c>
      <c r="G207" s="432"/>
    </row>
    <row r="208" spans="1:7" ht="30">
      <c r="A208" s="416"/>
      <c r="B208" s="418" t="s">
        <v>996</v>
      </c>
      <c r="C208" s="432"/>
      <c r="D208" s="416" t="s">
        <v>998</v>
      </c>
      <c r="E208" s="415"/>
      <c r="F208" s="417">
        <v>3200000</v>
      </c>
      <c r="G208" s="432"/>
    </row>
    <row r="209" spans="1:7" ht="15">
      <c r="A209" s="416"/>
      <c r="B209" s="418" t="s">
        <v>297</v>
      </c>
      <c r="C209" s="432"/>
      <c r="D209" s="416" t="s">
        <v>1073</v>
      </c>
      <c r="E209" s="415"/>
      <c r="F209" s="417">
        <v>290000</v>
      </c>
      <c r="G209" s="432"/>
    </row>
    <row r="210" spans="1:7" ht="15">
      <c r="A210" s="416"/>
      <c r="B210" s="418" t="s">
        <v>1074</v>
      </c>
      <c r="C210" s="432"/>
      <c r="D210" s="416"/>
      <c r="E210" s="415"/>
      <c r="F210" s="417">
        <v>1500000</v>
      </c>
      <c r="G210" s="432"/>
    </row>
    <row r="211" spans="1:7" ht="15">
      <c r="A211" s="416"/>
      <c r="B211" s="418" t="s">
        <v>996</v>
      </c>
      <c r="C211" s="432"/>
      <c r="D211" s="416" t="s">
        <v>997</v>
      </c>
      <c r="E211" s="453" t="s">
        <v>850</v>
      </c>
      <c r="F211" s="417">
        <v>650000</v>
      </c>
      <c r="G211" s="432"/>
    </row>
    <row r="212" spans="1:7" ht="30">
      <c r="A212" s="416"/>
      <c r="B212" s="418" t="s">
        <v>996</v>
      </c>
      <c r="C212" s="432"/>
      <c r="D212" s="416" t="s">
        <v>998</v>
      </c>
      <c r="E212" s="432"/>
      <c r="F212" s="417">
        <v>800000</v>
      </c>
      <c r="G212" s="432"/>
    </row>
    <row r="213" spans="1:7" ht="15">
      <c r="A213" s="416"/>
      <c r="B213" s="418" t="s">
        <v>1074</v>
      </c>
      <c r="C213" s="432"/>
      <c r="D213" s="416"/>
      <c r="E213" s="432"/>
      <c r="F213" s="417">
        <v>140000</v>
      </c>
      <c r="G213" s="432"/>
    </row>
    <row r="214" spans="1:7" ht="15">
      <c r="A214" s="422"/>
      <c r="B214" s="420" t="s">
        <v>297</v>
      </c>
      <c r="C214" s="433"/>
      <c r="D214" s="422" t="s">
        <v>1073</v>
      </c>
      <c r="E214" s="433"/>
      <c r="F214" s="424">
        <v>290000</v>
      </c>
      <c r="G214" s="432"/>
    </row>
    <row r="215" spans="1:7" ht="47.25">
      <c r="A215" s="517">
        <v>36</v>
      </c>
      <c r="B215" s="518" t="s">
        <v>1075</v>
      </c>
      <c r="C215" s="517"/>
      <c r="D215" s="517"/>
      <c r="E215" s="527"/>
      <c r="F215" s="519"/>
      <c r="G215" s="432"/>
    </row>
    <row r="216" spans="1:7" ht="26.25">
      <c r="A216" s="416"/>
      <c r="B216" s="453" t="s">
        <v>1009</v>
      </c>
      <c r="C216" s="415" t="s">
        <v>1004</v>
      </c>
      <c r="D216" s="528" t="s">
        <v>1076</v>
      </c>
      <c r="E216" s="415" t="s">
        <v>1001</v>
      </c>
      <c r="F216" s="529">
        <v>1830000</v>
      </c>
      <c r="G216" s="432"/>
    </row>
    <row r="217" spans="1:7" ht="26.25">
      <c r="A217" s="416"/>
      <c r="B217" s="530"/>
      <c r="C217" s="415"/>
      <c r="D217" s="528" t="s">
        <v>1007</v>
      </c>
      <c r="E217" s="415"/>
      <c r="F217" s="529">
        <v>2180000</v>
      </c>
      <c r="G217" s="432"/>
    </row>
    <row r="218" spans="1:7" ht="26.25">
      <c r="A218" s="416"/>
      <c r="B218" s="530"/>
      <c r="C218" s="415"/>
      <c r="D218" s="528" t="s">
        <v>1077</v>
      </c>
      <c r="E218" s="415"/>
      <c r="F218" s="529">
        <v>2860000</v>
      </c>
      <c r="G218" s="432"/>
    </row>
    <row r="219" spans="1:7" ht="26.25">
      <c r="A219" s="416"/>
      <c r="B219" s="530"/>
      <c r="C219" s="415"/>
      <c r="D219" s="528" t="s">
        <v>1078</v>
      </c>
      <c r="E219" s="415"/>
      <c r="F219" s="529">
        <v>3500000</v>
      </c>
      <c r="G219" s="432"/>
    </row>
    <row r="220" spans="1:7" ht="26.25">
      <c r="A220" s="416"/>
      <c r="B220" s="530"/>
      <c r="C220" s="415"/>
      <c r="D220" s="528" t="s">
        <v>1079</v>
      </c>
      <c r="E220" s="415"/>
      <c r="F220" s="529">
        <v>4290000</v>
      </c>
      <c r="G220" s="432"/>
    </row>
    <row r="221" spans="1:7" ht="26.25">
      <c r="A221" s="416"/>
      <c r="B221" s="530"/>
      <c r="C221" s="415"/>
      <c r="D221" s="528" t="s">
        <v>1080</v>
      </c>
      <c r="E221" s="415"/>
      <c r="F221" s="529">
        <v>4330000</v>
      </c>
      <c r="G221" s="432"/>
    </row>
    <row r="222" spans="1:7" ht="26.25">
      <c r="A222" s="416"/>
      <c r="B222" s="530"/>
      <c r="C222" s="415"/>
      <c r="D222" s="528" t="s">
        <v>1081</v>
      </c>
      <c r="E222" s="415"/>
      <c r="F222" s="529">
        <v>5720000</v>
      </c>
      <c r="G222" s="432"/>
    </row>
    <row r="223" spans="1:7" ht="26.25">
      <c r="A223" s="416"/>
      <c r="B223" s="530"/>
      <c r="C223" s="415"/>
      <c r="D223" s="528" t="s">
        <v>1082</v>
      </c>
      <c r="E223" s="415"/>
      <c r="F223" s="529">
        <v>5800000</v>
      </c>
      <c r="G223" s="432"/>
    </row>
    <row r="224" spans="1:7" ht="26.25">
      <c r="A224" s="416"/>
      <c r="B224" s="530"/>
      <c r="C224" s="415"/>
      <c r="D224" s="528" t="s">
        <v>1083</v>
      </c>
      <c r="E224" s="415"/>
      <c r="F224" s="529">
        <v>7030000</v>
      </c>
      <c r="G224" s="432"/>
    </row>
    <row r="225" spans="1:7" ht="26.25">
      <c r="A225" s="416"/>
      <c r="B225" s="530"/>
      <c r="C225" s="415"/>
      <c r="D225" s="528" t="s">
        <v>1084</v>
      </c>
      <c r="E225" s="415"/>
      <c r="F225" s="529">
        <v>7150000</v>
      </c>
      <c r="G225" s="432"/>
    </row>
    <row r="226" spans="1:7" ht="26.25">
      <c r="A226" s="416"/>
      <c r="B226" s="530"/>
      <c r="C226" s="415"/>
      <c r="D226" s="528" t="s">
        <v>1085</v>
      </c>
      <c r="E226" s="415"/>
      <c r="F226" s="529">
        <v>8060000</v>
      </c>
      <c r="G226" s="432"/>
    </row>
    <row r="227" spans="1:7" ht="26.25">
      <c r="A227" s="416"/>
      <c r="B227" s="530"/>
      <c r="C227" s="415"/>
      <c r="D227" s="528" t="s">
        <v>1086</v>
      </c>
      <c r="E227" s="415"/>
      <c r="F227" s="529">
        <v>8220000</v>
      </c>
      <c r="G227" s="432"/>
    </row>
    <row r="228" spans="1:7" ht="26.25">
      <c r="A228" s="416"/>
      <c r="B228" s="530"/>
      <c r="C228" s="415"/>
      <c r="D228" s="528" t="s">
        <v>1087</v>
      </c>
      <c r="E228" s="415"/>
      <c r="F228" s="529">
        <v>9380000</v>
      </c>
      <c r="G228" s="432"/>
    </row>
    <row r="229" spans="1:7" ht="39">
      <c r="A229" s="416"/>
      <c r="B229" s="530"/>
      <c r="C229" s="415"/>
      <c r="D229" s="528" t="s">
        <v>1088</v>
      </c>
      <c r="E229" s="415"/>
      <c r="F229" s="529">
        <v>10660000</v>
      </c>
      <c r="G229" s="432"/>
    </row>
    <row r="230" spans="1:7" ht="39">
      <c r="A230" s="416"/>
      <c r="B230" s="530"/>
      <c r="C230" s="415"/>
      <c r="D230" s="528" t="s">
        <v>1089</v>
      </c>
      <c r="E230" s="415"/>
      <c r="F230" s="529">
        <v>11850000</v>
      </c>
      <c r="G230" s="432"/>
    </row>
    <row r="231" spans="1:7" ht="26.25">
      <c r="A231" s="416"/>
      <c r="B231" s="530"/>
      <c r="C231" s="415"/>
      <c r="D231" s="528" t="s">
        <v>1090</v>
      </c>
      <c r="E231" s="415"/>
      <c r="F231" s="529">
        <v>13040000</v>
      </c>
      <c r="G231" s="432"/>
    </row>
    <row r="232" spans="1:7" ht="26.25">
      <c r="A232" s="422"/>
      <c r="B232" s="551"/>
      <c r="C232" s="421"/>
      <c r="D232" s="552" t="s">
        <v>1091</v>
      </c>
      <c r="E232" s="421"/>
      <c r="F232" s="553">
        <v>15330000</v>
      </c>
      <c r="G232" s="432"/>
    </row>
    <row r="233" spans="1:7" ht="26.25">
      <c r="A233" s="416">
        <v>37</v>
      </c>
      <c r="B233" s="453" t="s">
        <v>1003</v>
      </c>
      <c r="C233" s="415" t="s">
        <v>1004</v>
      </c>
      <c r="D233" s="528" t="s">
        <v>1076</v>
      </c>
      <c r="E233" s="415" t="s">
        <v>1001</v>
      </c>
      <c r="F233" s="529">
        <v>1710000</v>
      </c>
      <c r="G233" s="432"/>
    </row>
    <row r="234" spans="1:7" ht="26.25">
      <c r="A234" s="416"/>
      <c r="B234" s="530"/>
      <c r="C234" s="415"/>
      <c r="D234" s="528" t="s">
        <v>1007</v>
      </c>
      <c r="E234" s="415"/>
      <c r="F234" s="529">
        <v>2060000</v>
      </c>
      <c r="G234" s="432"/>
    </row>
    <row r="235" spans="1:7" ht="26.25">
      <c r="A235" s="416"/>
      <c r="B235" s="530"/>
      <c r="C235" s="415"/>
      <c r="D235" s="528" t="s">
        <v>1077</v>
      </c>
      <c r="E235" s="415"/>
      <c r="F235" s="529">
        <v>2660000</v>
      </c>
      <c r="G235" s="432"/>
    </row>
    <row r="236" spans="1:7" ht="26.25">
      <c r="A236" s="416"/>
      <c r="B236" s="530"/>
      <c r="C236" s="415"/>
      <c r="D236" s="528" t="s">
        <v>1078</v>
      </c>
      <c r="E236" s="415"/>
      <c r="F236" s="529">
        <v>3300000</v>
      </c>
      <c r="G236" s="432"/>
    </row>
    <row r="237" spans="1:7" ht="26.25">
      <c r="A237" s="416"/>
      <c r="B237" s="530"/>
      <c r="C237" s="415"/>
      <c r="D237" s="528" t="s">
        <v>1079</v>
      </c>
      <c r="E237" s="415"/>
      <c r="F237" s="529">
        <v>4050000</v>
      </c>
      <c r="G237" s="432"/>
    </row>
    <row r="238" spans="1:7" ht="26.25">
      <c r="A238" s="416"/>
      <c r="B238" s="530"/>
      <c r="C238" s="415"/>
      <c r="D238" s="528" t="s">
        <v>1080</v>
      </c>
      <c r="E238" s="415"/>
      <c r="F238" s="529">
        <v>4090000</v>
      </c>
      <c r="G238" s="432"/>
    </row>
    <row r="239" spans="1:7" ht="26.25">
      <c r="A239" s="416"/>
      <c r="B239" s="530"/>
      <c r="C239" s="415"/>
      <c r="D239" s="528" t="s">
        <v>1081</v>
      </c>
      <c r="E239" s="415"/>
      <c r="F239" s="529">
        <v>5480000</v>
      </c>
      <c r="G239" s="432"/>
    </row>
    <row r="240" spans="1:7" ht="26.25">
      <c r="A240" s="416"/>
      <c r="B240" s="530"/>
      <c r="C240" s="415"/>
      <c r="D240" s="528" t="s">
        <v>1082</v>
      </c>
      <c r="E240" s="415"/>
      <c r="F240" s="529">
        <v>5560000</v>
      </c>
      <c r="G240" s="432"/>
    </row>
    <row r="241" spans="1:7" ht="26.25">
      <c r="A241" s="416"/>
      <c r="B241" s="530"/>
      <c r="C241" s="415"/>
      <c r="D241" s="528" t="s">
        <v>1083</v>
      </c>
      <c r="E241" s="415"/>
      <c r="F241" s="529">
        <v>6790000</v>
      </c>
      <c r="G241" s="432"/>
    </row>
    <row r="242" spans="1:7" ht="26.25">
      <c r="A242" s="416"/>
      <c r="B242" s="530"/>
      <c r="C242" s="415"/>
      <c r="D242" s="528" t="s">
        <v>1084</v>
      </c>
      <c r="E242" s="415"/>
      <c r="F242" s="529">
        <v>6910000</v>
      </c>
      <c r="G242" s="432"/>
    </row>
    <row r="243" spans="1:7" ht="26.25">
      <c r="A243" s="416"/>
      <c r="B243" s="530"/>
      <c r="C243" s="415"/>
      <c r="D243" s="528" t="s">
        <v>1085</v>
      </c>
      <c r="E243" s="415"/>
      <c r="F243" s="529">
        <v>7780000</v>
      </c>
      <c r="G243" s="432"/>
    </row>
    <row r="244" spans="1:7" ht="26.25">
      <c r="A244" s="416"/>
      <c r="B244" s="530"/>
      <c r="C244" s="415"/>
      <c r="D244" s="528" t="s">
        <v>1086</v>
      </c>
      <c r="E244" s="415"/>
      <c r="F244" s="529">
        <v>7980000</v>
      </c>
      <c r="G244" s="432"/>
    </row>
    <row r="245" spans="1:7" ht="26.25">
      <c r="A245" s="416"/>
      <c r="B245" s="530"/>
      <c r="C245" s="415"/>
      <c r="D245" s="528" t="s">
        <v>1087</v>
      </c>
      <c r="E245" s="415"/>
      <c r="F245" s="529">
        <v>9060000</v>
      </c>
      <c r="G245" s="432"/>
    </row>
    <row r="246" spans="1:7" ht="39">
      <c r="A246" s="416"/>
      <c r="B246" s="530"/>
      <c r="C246" s="415"/>
      <c r="D246" s="528" t="s">
        <v>1088</v>
      </c>
      <c r="E246" s="415"/>
      <c r="F246" s="529">
        <v>10140000</v>
      </c>
      <c r="G246" s="432"/>
    </row>
    <row r="247" spans="1:7" ht="39">
      <c r="A247" s="416"/>
      <c r="B247" s="530"/>
      <c r="C247" s="415"/>
      <c r="D247" s="528" t="s">
        <v>1089</v>
      </c>
      <c r="E247" s="415"/>
      <c r="F247" s="529">
        <v>11330000</v>
      </c>
      <c r="G247" s="432"/>
    </row>
    <row r="248" spans="1:7" ht="26.25">
      <c r="A248" s="416"/>
      <c r="B248" s="530"/>
      <c r="C248" s="415"/>
      <c r="D248" s="528" t="s">
        <v>1090</v>
      </c>
      <c r="E248" s="415"/>
      <c r="F248" s="529">
        <v>12520000</v>
      </c>
      <c r="G248" s="432"/>
    </row>
    <row r="249" spans="1:7" ht="26.25">
      <c r="A249" s="422"/>
      <c r="B249" s="551"/>
      <c r="C249" s="421"/>
      <c r="D249" s="552" t="s">
        <v>1091</v>
      </c>
      <c r="E249" s="421"/>
      <c r="F249" s="553">
        <v>14610000</v>
      </c>
      <c r="G249" s="433"/>
    </row>
  </sheetData>
  <mergeCells count="81">
    <mergeCell ref="B216:B232"/>
    <mergeCell ref="C216:C232"/>
    <mergeCell ref="E216:E232"/>
    <mergeCell ref="B233:B249"/>
    <mergeCell ref="C233:C249"/>
    <mergeCell ref="E233:E249"/>
    <mergeCell ref="E196:E205"/>
    <mergeCell ref="C206:C214"/>
    <mergeCell ref="E207:E210"/>
    <mergeCell ref="E211:E214"/>
    <mergeCell ref="E148:E150"/>
    <mergeCell ref="G148:G249"/>
    <mergeCell ref="C149:C150"/>
    <mergeCell ref="E151:E165"/>
    <mergeCell ref="C152:C165"/>
    <mergeCell ref="C167:C180"/>
    <mergeCell ref="E167:E180"/>
    <mergeCell ref="E181:E195"/>
    <mergeCell ref="C182:C195"/>
    <mergeCell ref="C196:C205"/>
    <mergeCell ref="B143:B145"/>
    <mergeCell ref="C143:C145"/>
    <mergeCell ref="E143:E145"/>
    <mergeCell ref="B146:B147"/>
    <mergeCell ref="C146:C147"/>
    <mergeCell ref="E146:E147"/>
    <mergeCell ref="E134:E137"/>
    <mergeCell ref="G134:G137"/>
    <mergeCell ref="C135:C137"/>
    <mergeCell ref="C138:C141"/>
    <mergeCell ref="G138:G147"/>
    <mergeCell ref="E139:E140"/>
    <mergeCell ref="C116:C125"/>
    <mergeCell ref="E116:E125"/>
    <mergeCell ref="G116:G133"/>
    <mergeCell ref="C126:C133"/>
    <mergeCell ref="E126:E133"/>
    <mergeCell ref="C103:C104"/>
    <mergeCell ref="G103:G105"/>
    <mergeCell ref="G106:G107"/>
    <mergeCell ref="G109:G115"/>
    <mergeCell ref="C110:C113"/>
    <mergeCell ref="G90:G97"/>
    <mergeCell ref="C91:C96"/>
    <mergeCell ref="G98:G102"/>
    <mergeCell ref="C99:C102"/>
    <mergeCell ref="E99:E102"/>
    <mergeCell ref="G79:G80"/>
    <mergeCell ref="C82:C84"/>
    <mergeCell ref="G82:G89"/>
    <mergeCell ref="C86:C87"/>
    <mergeCell ref="C88:C89"/>
    <mergeCell ref="C64:C70"/>
    <mergeCell ref="G64:G70"/>
    <mergeCell ref="C72:C77"/>
    <mergeCell ref="G72:G77"/>
    <mergeCell ref="B45:B47"/>
    <mergeCell ref="C49:C50"/>
    <mergeCell ref="G49:G51"/>
    <mergeCell ref="C54:C62"/>
    <mergeCell ref="G54:G62"/>
    <mergeCell ref="C38:C42"/>
    <mergeCell ref="G38:G42"/>
    <mergeCell ref="C44:C47"/>
    <mergeCell ref="G44:G47"/>
    <mergeCell ref="G28:G31"/>
    <mergeCell ref="C29:C31"/>
    <mergeCell ref="C33:C35"/>
    <mergeCell ref="G33:G36"/>
    <mergeCell ref="C16:C21"/>
    <mergeCell ref="G16:G21"/>
    <mergeCell ref="C22:C27"/>
    <mergeCell ref="G22:G27"/>
    <mergeCell ref="A5:G5"/>
    <mergeCell ref="A6:G6"/>
    <mergeCell ref="C10:C15"/>
    <mergeCell ref="G10:G1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45"/>
  <sheetViews>
    <sheetView tabSelected="1" workbookViewId="0" topLeftCell="A1">
      <selection activeCell="G6" sqref="G6"/>
    </sheetView>
  </sheetViews>
  <sheetFormatPr defaultColWidth="8.796875" defaultRowHeight="15"/>
  <cols>
    <col min="1" max="1" width="5.69921875" style="0" customWidth="1"/>
    <col min="5" max="5" width="10.8984375" style="0" customWidth="1"/>
    <col min="6" max="6" width="16.3984375" style="0" customWidth="1"/>
  </cols>
  <sheetData>
    <row r="1" spans="1:6" ht="15.75">
      <c r="A1" s="59" t="s">
        <v>1092</v>
      </c>
      <c r="B1" s="59"/>
      <c r="C1" s="59"/>
      <c r="D1" s="59"/>
      <c r="E1" s="59"/>
      <c r="F1" s="59"/>
    </row>
    <row r="2" spans="1:6" ht="15.75">
      <c r="A2" s="59" t="s">
        <v>1093</v>
      </c>
      <c r="B2" s="59"/>
      <c r="C2" s="59"/>
      <c r="D2" s="59"/>
      <c r="E2" s="59"/>
      <c r="F2" s="59"/>
    </row>
    <row r="3" spans="1:6" ht="15.75">
      <c r="A3" s="59" t="s">
        <v>305</v>
      </c>
      <c r="B3" s="59"/>
      <c r="C3" s="59"/>
      <c r="D3" s="59"/>
      <c r="E3" s="59"/>
      <c r="F3" s="59"/>
    </row>
    <row r="4" spans="1:6" ht="15.75">
      <c r="A4" s="59" t="s">
        <v>306</v>
      </c>
      <c r="B4" s="59"/>
      <c r="C4" s="59"/>
      <c r="D4" s="59"/>
      <c r="E4" s="59"/>
      <c r="F4" s="59"/>
    </row>
    <row r="5" spans="1:6" ht="15.75">
      <c r="A5" s="59" t="s">
        <v>1094</v>
      </c>
      <c r="B5" s="59"/>
      <c r="C5" s="59"/>
      <c r="D5" s="59"/>
      <c r="E5" s="59"/>
      <c r="F5" s="59"/>
    </row>
    <row r="6" spans="1:6" ht="15.75">
      <c r="A6" s="59" t="s">
        <v>312</v>
      </c>
      <c r="B6" s="59"/>
      <c r="C6" s="59"/>
      <c r="D6" s="59"/>
      <c r="E6" s="59"/>
      <c r="F6" s="59"/>
    </row>
    <row r="7" spans="1:6" ht="15">
      <c r="A7" s="554" t="s">
        <v>44</v>
      </c>
      <c r="B7" s="555" t="s">
        <v>1095</v>
      </c>
      <c r="C7" s="555" t="s">
        <v>1096</v>
      </c>
      <c r="D7" s="555" t="s">
        <v>1097</v>
      </c>
      <c r="E7" s="556" t="s">
        <v>1098</v>
      </c>
      <c r="F7" s="555" t="s">
        <v>1099</v>
      </c>
    </row>
    <row r="8" spans="1:6" ht="15">
      <c r="A8" s="554"/>
      <c r="B8" s="555"/>
      <c r="C8" s="555"/>
      <c r="D8" s="555"/>
      <c r="E8" s="556"/>
      <c r="F8" s="555"/>
    </row>
    <row r="9" spans="1:6" ht="15">
      <c r="A9" s="557">
        <v>1</v>
      </c>
      <c r="B9" s="557">
        <v>2</v>
      </c>
      <c r="C9" s="557">
        <v>3</v>
      </c>
      <c r="D9" s="557">
        <v>4</v>
      </c>
      <c r="E9" s="558">
        <v>6</v>
      </c>
      <c r="F9" s="559">
        <v>5</v>
      </c>
    </row>
    <row r="10" spans="1:6" ht="16.5">
      <c r="A10" s="560">
        <v>1</v>
      </c>
      <c r="B10" s="561" t="s">
        <v>1100</v>
      </c>
      <c r="C10" s="560" t="s">
        <v>1101</v>
      </c>
      <c r="D10" s="560"/>
      <c r="E10" s="562">
        <v>140000</v>
      </c>
      <c r="F10" s="563" t="s">
        <v>1102</v>
      </c>
    </row>
    <row r="11" spans="1:6" ht="16.5">
      <c r="A11" s="560">
        <v>2</v>
      </c>
      <c r="B11" s="561" t="s">
        <v>1103</v>
      </c>
      <c r="C11" s="560" t="s">
        <v>1101</v>
      </c>
      <c r="D11" s="560"/>
      <c r="E11" s="562">
        <v>150000</v>
      </c>
      <c r="F11" s="563"/>
    </row>
    <row r="12" spans="1:6" ht="16.5">
      <c r="A12" s="560">
        <v>3</v>
      </c>
      <c r="B12" s="561" t="s">
        <v>1104</v>
      </c>
      <c r="C12" s="560" t="s">
        <v>1101</v>
      </c>
      <c r="D12" s="560"/>
      <c r="E12" s="562">
        <v>140000</v>
      </c>
      <c r="F12" s="563"/>
    </row>
    <row r="13" spans="1:6" ht="16.5">
      <c r="A13" s="560">
        <v>4</v>
      </c>
      <c r="B13" s="561" t="s">
        <v>1105</v>
      </c>
      <c r="C13" s="560" t="s">
        <v>1101</v>
      </c>
      <c r="D13" s="560"/>
      <c r="E13" s="562">
        <v>150000</v>
      </c>
      <c r="F13" s="563"/>
    </row>
    <row r="14" spans="1:6" ht="15">
      <c r="A14" s="560">
        <v>5</v>
      </c>
      <c r="B14" s="561" t="s">
        <v>1106</v>
      </c>
      <c r="C14" s="560" t="s">
        <v>728</v>
      </c>
      <c r="D14" s="560" t="s">
        <v>485</v>
      </c>
      <c r="E14" s="562">
        <v>1695000</v>
      </c>
      <c r="F14" s="564" t="s">
        <v>1107</v>
      </c>
    </row>
    <row r="15" spans="1:6" ht="15">
      <c r="A15" s="560">
        <v>6</v>
      </c>
      <c r="B15" s="561" t="s">
        <v>1108</v>
      </c>
      <c r="C15" s="560" t="s">
        <v>728</v>
      </c>
      <c r="D15" s="560" t="s">
        <v>485</v>
      </c>
      <c r="E15" s="562">
        <v>1400000</v>
      </c>
      <c r="F15" s="565"/>
    </row>
    <row r="16" spans="1:6" ht="15">
      <c r="A16" s="560">
        <v>7</v>
      </c>
      <c r="B16" s="561" t="s">
        <v>1109</v>
      </c>
      <c r="C16" s="560" t="s">
        <v>728</v>
      </c>
      <c r="D16" s="560" t="s">
        <v>485</v>
      </c>
      <c r="E16" s="562">
        <v>1450000</v>
      </c>
      <c r="F16" s="565"/>
    </row>
    <row r="17" spans="1:6" ht="15">
      <c r="A17" s="560">
        <v>8</v>
      </c>
      <c r="B17" s="561" t="s">
        <v>1110</v>
      </c>
      <c r="C17" s="560" t="s">
        <v>79</v>
      </c>
      <c r="D17" s="560"/>
      <c r="E17" s="562">
        <v>5000</v>
      </c>
      <c r="F17" s="565"/>
    </row>
    <row r="18" spans="1:6" ht="16.5">
      <c r="A18" s="560">
        <v>9</v>
      </c>
      <c r="B18" s="561" t="s">
        <v>709</v>
      </c>
      <c r="C18" s="560" t="s">
        <v>1101</v>
      </c>
      <c r="D18" s="560" t="s">
        <v>1111</v>
      </c>
      <c r="E18" s="562">
        <f>150000*1.1</f>
        <v>165000</v>
      </c>
      <c r="F18" s="564" t="s">
        <v>1112</v>
      </c>
    </row>
    <row r="19" spans="1:6" ht="16.5">
      <c r="A19" s="560">
        <v>10</v>
      </c>
      <c r="B19" s="561" t="s">
        <v>711</v>
      </c>
      <c r="C19" s="560" t="s">
        <v>1101</v>
      </c>
      <c r="D19" s="560" t="s">
        <v>1111</v>
      </c>
      <c r="E19" s="562">
        <f>177500*1.1</f>
        <v>195250.00000000003</v>
      </c>
      <c r="F19" s="566"/>
    </row>
    <row r="20" spans="1:6" ht="16.5">
      <c r="A20" s="560">
        <v>11</v>
      </c>
      <c r="B20" s="561" t="s">
        <v>712</v>
      </c>
      <c r="C20" s="560" t="s">
        <v>1101</v>
      </c>
      <c r="D20" s="560" t="s">
        <v>1111</v>
      </c>
      <c r="E20" s="562">
        <f>270000*1.1</f>
        <v>297000</v>
      </c>
      <c r="F20" s="566"/>
    </row>
    <row r="21" spans="1:6" ht="16.5">
      <c r="A21" s="560">
        <v>12</v>
      </c>
      <c r="B21" s="561" t="s">
        <v>713</v>
      </c>
      <c r="C21" s="560" t="s">
        <v>1101</v>
      </c>
      <c r="D21" s="560" t="s">
        <v>1111</v>
      </c>
      <c r="E21" s="562">
        <f>280000*1.1</f>
        <v>308000</v>
      </c>
      <c r="F21" s="566"/>
    </row>
    <row r="22" spans="1:6" ht="18">
      <c r="A22" s="560">
        <v>13</v>
      </c>
      <c r="B22" s="561" t="s">
        <v>1113</v>
      </c>
      <c r="C22" s="560" t="s">
        <v>1114</v>
      </c>
      <c r="D22" s="560" t="s">
        <v>1111</v>
      </c>
      <c r="E22" s="562">
        <v>340000</v>
      </c>
      <c r="F22" s="566"/>
    </row>
    <row r="23" spans="1:6" ht="18">
      <c r="A23" s="560">
        <v>14</v>
      </c>
      <c r="B23" s="561" t="s">
        <v>1115</v>
      </c>
      <c r="C23" s="560" t="s">
        <v>1114</v>
      </c>
      <c r="D23" s="560" t="s">
        <v>1111</v>
      </c>
      <c r="E23" s="562">
        <v>290000</v>
      </c>
      <c r="F23" s="566"/>
    </row>
    <row r="24" spans="1:6" ht="15">
      <c r="A24" s="560">
        <v>15</v>
      </c>
      <c r="B24" s="561" t="s">
        <v>1116</v>
      </c>
      <c r="C24" s="560" t="s">
        <v>159</v>
      </c>
      <c r="D24" s="560" t="s">
        <v>1117</v>
      </c>
      <c r="E24" s="562">
        <v>1200</v>
      </c>
      <c r="F24" s="560" t="s">
        <v>1118</v>
      </c>
    </row>
    <row r="25" spans="1:6" ht="85.5">
      <c r="A25" s="560">
        <v>16</v>
      </c>
      <c r="B25" s="561" t="s">
        <v>1119</v>
      </c>
      <c r="C25" s="560" t="s">
        <v>859</v>
      </c>
      <c r="D25" s="560" t="s">
        <v>1120</v>
      </c>
      <c r="E25" s="562">
        <v>1100</v>
      </c>
      <c r="F25" s="567" t="s">
        <v>1121</v>
      </c>
    </row>
    <row r="26" spans="1:6" ht="18">
      <c r="A26" s="560">
        <v>17</v>
      </c>
      <c r="B26" s="561" t="s">
        <v>864</v>
      </c>
      <c r="C26" s="560" t="s">
        <v>1114</v>
      </c>
      <c r="D26" s="560" t="s">
        <v>1117</v>
      </c>
      <c r="E26" s="562">
        <v>90000</v>
      </c>
      <c r="F26" s="564" t="s">
        <v>1122</v>
      </c>
    </row>
    <row r="27" spans="1:6" ht="42.75">
      <c r="A27" s="560">
        <v>18</v>
      </c>
      <c r="B27" s="561" t="s">
        <v>1123</v>
      </c>
      <c r="C27" s="560" t="s">
        <v>859</v>
      </c>
      <c r="D27" s="567" t="s">
        <v>1124</v>
      </c>
      <c r="E27" s="562">
        <f>1270</f>
        <v>1270</v>
      </c>
      <c r="F27" s="564"/>
    </row>
    <row r="28" spans="1:6" ht="71.25">
      <c r="A28" s="560">
        <v>19</v>
      </c>
      <c r="B28" s="561" t="s">
        <v>1123</v>
      </c>
      <c r="C28" s="560" t="s">
        <v>859</v>
      </c>
      <c r="D28" s="567" t="s">
        <v>1125</v>
      </c>
      <c r="E28" s="562">
        <v>750</v>
      </c>
      <c r="F28" s="567" t="s">
        <v>1122</v>
      </c>
    </row>
    <row r="29" spans="1:6" ht="71.25">
      <c r="A29" s="560">
        <v>20</v>
      </c>
      <c r="B29" s="561" t="s">
        <v>1126</v>
      </c>
      <c r="C29" s="560" t="s">
        <v>859</v>
      </c>
      <c r="D29" s="560" t="s">
        <v>1127</v>
      </c>
      <c r="E29" s="562">
        <v>1180</v>
      </c>
      <c r="F29" s="567" t="s">
        <v>1122</v>
      </c>
    </row>
    <row r="30" spans="1:6" ht="128.25">
      <c r="A30" s="560">
        <v>21</v>
      </c>
      <c r="B30" s="561" t="s">
        <v>1128</v>
      </c>
      <c r="C30" s="560" t="s">
        <v>859</v>
      </c>
      <c r="D30" s="560" t="s">
        <v>1129</v>
      </c>
      <c r="E30" s="562">
        <v>5100</v>
      </c>
      <c r="F30" s="567" t="s">
        <v>1107</v>
      </c>
    </row>
    <row r="31" spans="1:6" ht="128.25">
      <c r="A31" s="560">
        <v>22</v>
      </c>
      <c r="B31" s="561" t="s">
        <v>1130</v>
      </c>
      <c r="C31" s="560" t="s">
        <v>859</v>
      </c>
      <c r="D31" s="560" t="s">
        <v>1129</v>
      </c>
      <c r="E31" s="562">
        <v>6100</v>
      </c>
      <c r="F31" s="567" t="s">
        <v>1107</v>
      </c>
    </row>
    <row r="32" spans="1:6" ht="15">
      <c r="A32" s="560">
        <v>23</v>
      </c>
      <c r="B32" s="561" t="s">
        <v>1131</v>
      </c>
      <c r="C32" s="560" t="s">
        <v>715</v>
      </c>
      <c r="D32" s="560" t="s">
        <v>1132</v>
      </c>
      <c r="E32" s="562">
        <v>1872</v>
      </c>
      <c r="F32" s="564" t="s">
        <v>1133</v>
      </c>
    </row>
    <row r="33" spans="1:6" ht="15">
      <c r="A33" s="560">
        <v>24</v>
      </c>
      <c r="B33" s="561" t="s">
        <v>1134</v>
      </c>
      <c r="C33" s="560" t="s">
        <v>715</v>
      </c>
      <c r="D33" s="560" t="s">
        <v>1132</v>
      </c>
      <c r="E33" s="562">
        <v>1959</v>
      </c>
      <c r="F33" s="564"/>
    </row>
    <row r="34" spans="1:6" ht="15">
      <c r="A34" s="560">
        <v>25</v>
      </c>
      <c r="B34" s="561" t="s">
        <v>1135</v>
      </c>
      <c r="C34" s="560" t="s">
        <v>715</v>
      </c>
      <c r="D34" s="560" t="s">
        <v>1136</v>
      </c>
      <c r="E34" s="562">
        <v>1959</v>
      </c>
      <c r="F34" s="564"/>
    </row>
    <row r="35" spans="1:6" ht="15">
      <c r="A35" s="560">
        <v>26</v>
      </c>
      <c r="B35" s="561" t="s">
        <v>1137</v>
      </c>
      <c r="C35" s="560" t="s">
        <v>715</v>
      </c>
      <c r="D35" s="560" t="s">
        <v>1136</v>
      </c>
      <c r="E35" s="562">
        <v>2046</v>
      </c>
      <c r="F35" s="564"/>
    </row>
    <row r="36" spans="1:6" ht="16.5">
      <c r="A36" s="560">
        <v>27</v>
      </c>
      <c r="B36" s="561" t="s">
        <v>1138</v>
      </c>
      <c r="C36" s="560" t="s">
        <v>1139</v>
      </c>
      <c r="D36" s="560"/>
      <c r="E36" s="562">
        <v>150000</v>
      </c>
      <c r="F36" s="564" t="s">
        <v>1140</v>
      </c>
    </row>
    <row r="37" spans="1:6" ht="71.25">
      <c r="A37" s="560">
        <v>28</v>
      </c>
      <c r="B37" s="568" t="s">
        <v>1141</v>
      </c>
      <c r="C37" s="560" t="s">
        <v>1139</v>
      </c>
      <c r="D37" s="560"/>
      <c r="E37" s="562">
        <v>135000</v>
      </c>
      <c r="F37" s="564"/>
    </row>
    <row r="38" spans="1:6" ht="28.5">
      <c r="A38" s="560">
        <v>29</v>
      </c>
      <c r="B38" s="568" t="s">
        <v>1142</v>
      </c>
      <c r="C38" s="560" t="s">
        <v>53</v>
      </c>
      <c r="D38" s="560"/>
      <c r="E38" s="562">
        <v>510000</v>
      </c>
      <c r="F38" s="564"/>
    </row>
    <row r="39" spans="1:6" ht="71.25">
      <c r="A39" s="560">
        <v>30</v>
      </c>
      <c r="B39" s="568" t="s">
        <v>1143</v>
      </c>
      <c r="C39" s="560" t="s">
        <v>53</v>
      </c>
      <c r="D39" s="560"/>
      <c r="E39" s="562">
        <v>160000</v>
      </c>
      <c r="F39" s="564"/>
    </row>
    <row r="40" spans="1:6" ht="71.25">
      <c r="A40" s="560">
        <v>31</v>
      </c>
      <c r="B40" s="568" t="s">
        <v>1144</v>
      </c>
      <c r="C40" s="560" t="s">
        <v>53</v>
      </c>
      <c r="D40" s="560"/>
      <c r="E40" s="562">
        <v>190000</v>
      </c>
      <c r="F40" s="564"/>
    </row>
    <row r="41" spans="1:6" ht="71.25">
      <c r="A41" s="560">
        <v>32</v>
      </c>
      <c r="B41" s="568" t="s">
        <v>1145</v>
      </c>
      <c r="C41" s="560" t="s">
        <v>53</v>
      </c>
      <c r="D41" s="560"/>
      <c r="E41" s="562">
        <v>180000</v>
      </c>
      <c r="F41" s="564"/>
    </row>
    <row r="42" spans="1:6" ht="71.25">
      <c r="A42" s="560">
        <v>33</v>
      </c>
      <c r="B42" s="568" t="s">
        <v>1146</v>
      </c>
      <c r="C42" s="560" t="s">
        <v>53</v>
      </c>
      <c r="D42" s="560"/>
      <c r="E42" s="562">
        <v>160000</v>
      </c>
      <c r="F42" s="564"/>
    </row>
    <row r="43" spans="1:6" ht="15">
      <c r="A43" s="560">
        <v>34</v>
      </c>
      <c r="B43" s="561" t="s">
        <v>1147</v>
      </c>
      <c r="C43" s="560" t="s">
        <v>53</v>
      </c>
      <c r="D43" s="560"/>
      <c r="E43" s="562">
        <v>175000</v>
      </c>
      <c r="F43" s="564"/>
    </row>
    <row r="44" spans="1:6" ht="15">
      <c r="A44" s="560">
        <v>35</v>
      </c>
      <c r="B44" s="561" t="s">
        <v>1148</v>
      </c>
      <c r="C44" s="560" t="s">
        <v>53</v>
      </c>
      <c r="D44" s="560"/>
      <c r="E44" s="562">
        <v>160000</v>
      </c>
      <c r="F44" s="564"/>
    </row>
    <row r="45" spans="1:6" ht="15">
      <c r="A45" s="560">
        <v>36</v>
      </c>
      <c r="B45" s="561" t="s">
        <v>1149</v>
      </c>
      <c r="C45" s="560" t="s">
        <v>53</v>
      </c>
      <c r="D45" s="560"/>
      <c r="E45" s="562">
        <v>258200</v>
      </c>
      <c r="F45" s="564"/>
    </row>
    <row r="46" spans="1:6" ht="15">
      <c r="A46" s="560">
        <v>37</v>
      </c>
      <c r="B46" s="561" t="s">
        <v>1150</v>
      </c>
      <c r="C46" s="560" t="s">
        <v>53</v>
      </c>
      <c r="D46" s="560"/>
      <c r="E46" s="562">
        <v>300000</v>
      </c>
      <c r="F46" s="564"/>
    </row>
    <row r="47" spans="1:6" ht="15">
      <c r="A47" s="560">
        <v>38</v>
      </c>
      <c r="B47" s="561" t="s">
        <v>1151</v>
      </c>
      <c r="C47" s="560" t="s">
        <v>53</v>
      </c>
      <c r="D47" s="561"/>
      <c r="E47" s="562">
        <v>195000</v>
      </c>
      <c r="F47" s="564"/>
    </row>
    <row r="48" spans="1:6" ht="42.75">
      <c r="A48" s="560">
        <v>39</v>
      </c>
      <c r="B48" s="568" t="s">
        <v>1152</v>
      </c>
      <c r="C48" s="560" t="s">
        <v>53</v>
      </c>
      <c r="D48" s="560"/>
      <c r="E48" s="562">
        <v>290000</v>
      </c>
      <c r="F48" s="564"/>
    </row>
    <row r="49" spans="1:6" ht="16.5">
      <c r="A49" s="560">
        <v>40</v>
      </c>
      <c r="B49" s="561" t="s">
        <v>1153</v>
      </c>
      <c r="C49" s="560" t="s">
        <v>1139</v>
      </c>
      <c r="D49" s="561"/>
      <c r="E49" s="562">
        <v>180000</v>
      </c>
      <c r="F49" s="564"/>
    </row>
    <row r="50" spans="1:6" ht="15">
      <c r="A50" s="560">
        <v>41</v>
      </c>
      <c r="B50" s="561" t="s">
        <v>1154</v>
      </c>
      <c r="C50" s="560" t="s">
        <v>53</v>
      </c>
      <c r="D50" s="561"/>
      <c r="E50" s="562">
        <v>155000</v>
      </c>
      <c r="F50" s="564"/>
    </row>
    <row r="51" spans="1:6" ht="15">
      <c r="A51" s="560">
        <v>42</v>
      </c>
      <c r="B51" s="561" t="s">
        <v>1155</v>
      </c>
      <c r="C51" s="560" t="s">
        <v>859</v>
      </c>
      <c r="D51" s="561"/>
      <c r="E51" s="562">
        <v>39000</v>
      </c>
      <c r="F51" s="564"/>
    </row>
    <row r="52" spans="1:6" ht="15">
      <c r="A52" s="560">
        <v>43</v>
      </c>
      <c r="B52" s="561" t="s">
        <v>1156</v>
      </c>
      <c r="C52" s="560" t="s">
        <v>53</v>
      </c>
      <c r="D52" s="561" t="s">
        <v>1157</v>
      </c>
      <c r="E52" s="562">
        <v>195000</v>
      </c>
      <c r="F52" s="564"/>
    </row>
    <row r="53" spans="1:6" ht="16.5">
      <c r="A53" s="560">
        <v>44</v>
      </c>
      <c r="B53" s="561" t="s">
        <v>1158</v>
      </c>
      <c r="C53" s="560" t="s">
        <v>1139</v>
      </c>
      <c r="D53" s="561"/>
      <c r="E53" s="562">
        <v>1380000</v>
      </c>
      <c r="F53" s="564"/>
    </row>
    <row r="54" spans="1:6" ht="15">
      <c r="A54" s="560">
        <v>45</v>
      </c>
      <c r="B54" s="561" t="s">
        <v>1159</v>
      </c>
      <c r="C54" s="560" t="s">
        <v>53</v>
      </c>
      <c r="D54" s="561"/>
      <c r="E54" s="562">
        <v>1650000</v>
      </c>
      <c r="F54" s="564"/>
    </row>
    <row r="55" spans="1:6" ht="15">
      <c r="A55" s="560">
        <v>46</v>
      </c>
      <c r="B55" s="561" t="s">
        <v>1160</v>
      </c>
      <c r="C55" s="560" t="s">
        <v>53</v>
      </c>
      <c r="D55" s="561"/>
      <c r="E55" s="562">
        <v>1800000</v>
      </c>
      <c r="F55" s="564"/>
    </row>
    <row r="56" spans="1:6" ht="15">
      <c r="A56" s="560">
        <v>47</v>
      </c>
      <c r="B56" s="561" t="s">
        <v>1161</v>
      </c>
      <c r="C56" s="560" t="s">
        <v>53</v>
      </c>
      <c r="D56" s="561"/>
      <c r="E56" s="562">
        <v>500000</v>
      </c>
      <c r="F56" s="564"/>
    </row>
    <row r="57" spans="1:6" ht="15">
      <c r="A57" s="560">
        <v>48</v>
      </c>
      <c r="B57" s="561" t="s">
        <v>1162</v>
      </c>
      <c r="C57" s="560" t="s">
        <v>159</v>
      </c>
      <c r="D57" s="561"/>
      <c r="E57" s="562">
        <v>50000</v>
      </c>
      <c r="F57" s="564"/>
    </row>
    <row r="58" spans="1:6" ht="60">
      <c r="A58" s="560">
        <v>49</v>
      </c>
      <c r="B58" s="569" t="s">
        <v>1163</v>
      </c>
      <c r="C58" s="570" t="s">
        <v>79</v>
      </c>
      <c r="D58" s="571"/>
      <c r="E58" s="572">
        <f>3360*1.1</f>
        <v>3696.0000000000005</v>
      </c>
      <c r="F58" s="571" t="s">
        <v>1164</v>
      </c>
    </row>
    <row r="59" spans="1:6" ht="15">
      <c r="A59" s="560">
        <v>50</v>
      </c>
      <c r="B59" s="569" t="s">
        <v>1165</v>
      </c>
      <c r="C59" s="570" t="s">
        <v>53</v>
      </c>
      <c r="D59" s="571"/>
      <c r="E59" s="572">
        <v>420000</v>
      </c>
      <c r="F59" s="571"/>
    </row>
    <row r="60" spans="1:6" ht="15">
      <c r="A60" s="560">
        <v>51</v>
      </c>
      <c r="B60" s="561" t="s">
        <v>1166</v>
      </c>
      <c r="C60" s="560" t="s">
        <v>859</v>
      </c>
      <c r="D60" s="561" t="s">
        <v>1167</v>
      </c>
      <c r="E60" s="562">
        <v>17000</v>
      </c>
      <c r="F60" s="564" t="s">
        <v>1168</v>
      </c>
    </row>
    <row r="61" spans="1:6" ht="15">
      <c r="A61" s="560">
        <v>52</v>
      </c>
      <c r="B61" s="561" t="s">
        <v>1169</v>
      </c>
      <c r="C61" s="560" t="s">
        <v>859</v>
      </c>
      <c r="D61" s="561" t="s">
        <v>1167</v>
      </c>
      <c r="E61" s="562">
        <v>19000</v>
      </c>
      <c r="F61" s="564"/>
    </row>
    <row r="62" spans="1:6" ht="15">
      <c r="A62" s="560">
        <v>53</v>
      </c>
      <c r="B62" s="561" t="s">
        <v>1170</v>
      </c>
      <c r="C62" s="560" t="s">
        <v>859</v>
      </c>
      <c r="D62" s="561" t="s">
        <v>1171</v>
      </c>
      <c r="E62" s="562">
        <v>26000</v>
      </c>
      <c r="F62" s="564"/>
    </row>
    <row r="63" spans="1:6" ht="15">
      <c r="A63" s="560">
        <v>54</v>
      </c>
      <c r="B63" s="561" t="s">
        <v>1172</v>
      </c>
      <c r="C63" s="560" t="s">
        <v>859</v>
      </c>
      <c r="D63" s="561" t="s">
        <v>1167</v>
      </c>
      <c r="E63" s="562">
        <v>13400</v>
      </c>
      <c r="F63" s="564"/>
    </row>
    <row r="64" spans="1:6" ht="15">
      <c r="A64" s="560">
        <v>55</v>
      </c>
      <c r="B64" s="561" t="s">
        <v>1173</v>
      </c>
      <c r="C64" s="560" t="s">
        <v>859</v>
      </c>
      <c r="D64" s="561" t="s">
        <v>1174</v>
      </c>
      <c r="E64" s="562">
        <v>22000</v>
      </c>
      <c r="F64" s="564"/>
    </row>
    <row r="65" spans="1:6" ht="15">
      <c r="A65" s="560">
        <v>56</v>
      </c>
      <c r="B65" s="561" t="s">
        <v>1175</v>
      </c>
      <c r="C65" s="560" t="s">
        <v>859</v>
      </c>
      <c r="D65" s="561" t="s">
        <v>1174</v>
      </c>
      <c r="E65" s="562">
        <v>22000</v>
      </c>
      <c r="F65" s="564"/>
    </row>
    <row r="66" spans="1:6" ht="16.5">
      <c r="A66" s="560">
        <v>57</v>
      </c>
      <c r="B66" s="561" t="s">
        <v>1176</v>
      </c>
      <c r="C66" s="560" t="s">
        <v>1101</v>
      </c>
      <c r="D66" s="560" t="s">
        <v>1117</v>
      </c>
      <c r="E66" s="562">
        <v>3800000</v>
      </c>
      <c r="F66" s="564" t="s">
        <v>1177</v>
      </c>
    </row>
    <row r="67" spans="1:6" ht="57">
      <c r="A67" s="560">
        <v>58</v>
      </c>
      <c r="B67" s="568" t="s">
        <v>1178</v>
      </c>
      <c r="C67" s="560" t="s">
        <v>53</v>
      </c>
      <c r="D67" s="560" t="s">
        <v>1179</v>
      </c>
      <c r="E67" s="562">
        <v>3500000</v>
      </c>
      <c r="F67" s="564"/>
    </row>
    <row r="68" spans="1:6" ht="57">
      <c r="A68" s="560">
        <v>59</v>
      </c>
      <c r="B68" s="568" t="s">
        <v>1180</v>
      </c>
      <c r="C68" s="560" t="s">
        <v>53</v>
      </c>
      <c r="D68" s="560"/>
      <c r="E68" s="562">
        <v>1750000</v>
      </c>
      <c r="F68" s="564"/>
    </row>
    <row r="69" spans="1:6" ht="15">
      <c r="A69" s="560">
        <v>60</v>
      </c>
      <c r="B69" s="561" t="s">
        <v>1181</v>
      </c>
      <c r="C69" s="560" t="s">
        <v>58</v>
      </c>
      <c r="D69" s="560" t="s">
        <v>1182</v>
      </c>
      <c r="E69" s="562">
        <v>1300000</v>
      </c>
      <c r="F69" s="564"/>
    </row>
    <row r="70" spans="1:6" ht="15">
      <c r="A70" s="560">
        <v>61</v>
      </c>
      <c r="B70" s="561" t="s">
        <v>1183</v>
      </c>
      <c r="C70" s="560" t="s">
        <v>58</v>
      </c>
      <c r="D70" s="560" t="s">
        <v>1184</v>
      </c>
      <c r="E70" s="562">
        <v>900000</v>
      </c>
      <c r="F70" s="564"/>
    </row>
    <row r="71" spans="1:6" ht="15">
      <c r="A71" s="560">
        <v>62</v>
      </c>
      <c r="B71" s="561" t="s">
        <v>1185</v>
      </c>
      <c r="C71" s="560" t="s">
        <v>58</v>
      </c>
      <c r="D71" s="560" t="s">
        <v>1186</v>
      </c>
      <c r="E71" s="562">
        <v>560000</v>
      </c>
      <c r="F71" s="564"/>
    </row>
    <row r="72" spans="1:6" ht="15">
      <c r="A72" s="560">
        <v>63</v>
      </c>
      <c r="B72" s="561" t="s">
        <v>1187</v>
      </c>
      <c r="C72" s="560" t="s">
        <v>58</v>
      </c>
      <c r="D72" s="560" t="s">
        <v>1188</v>
      </c>
      <c r="E72" s="562">
        <v>305000</v>
      </c>
      <c r="F72" s="564"/>
    </row>
    <row r="73" spans="1:6" ht="15">
      <c r="A73" s="560">
        <v>64</v>
      </c>
      <c r="B73" s="561" t="s">
        <v>1189</v>
      </c>
      <c r="C73" s="560" t="s">
        <v>58</v>
      </c>
      <c r="D73" s="560"/>
      <c r="E73" s="562">
        <f>E71</f>
        <v>560000</v>
      </c>
      <c r="F73" s="564"/>
    </row>
    <row r="74" spans="1:6" ht="15">
      <c r="A74" s="560">
        <v>65</v>
      </c>
      <c r="B74" s="561" t="s">
        <v>1190</v>
      </c>
      <c r="C74" s="560" t="s">
        <v>58</v>
      </c>
      <c r="D74" s="560" t="s">
        <v>1186</v>
      </c>
      <c r="E74" s="562">
        <v>610000</v>
      </c>
      <c r="F74" s="564"/>
    </row>
    <row r="75" spans="1:6" ht="15">
      <c r="A75" s="560">
        <v>66</v>
      </c>
      <c r="B75" s="561" t="s">
        <v>1191</v>
      </c>
      <c r="C75" s="560" t="s">
        <v>58</v>
      </c>
      <c r="D75" s="560" t="s">
        <v>1188</v>
      </c>
      <c r="E75" s="562">
        <v>380000</v>
      </c>
      <c r="F75" s="564"/>
    </row>
    <row r="76" spans="1:6" ht="15">
      <c r="A76" s="560">
        <v>67</v>
      </c>
      <c r="B76" s="561" t="s">
        <v>1191</v>
      </c>
      <c r="C76" s="560" t="s">
        <v>58</v>
      </c>
      <c r="D76" s="560" t="s">
        <v>1192</v>
      </c>
      <c r="E76" s="562">
        <v>390000</v>
      </c>
      <c r="F76" s="564"/>
    </row>
    <row r="77" spans="1:6" ht="15">
      <c r="A77" s="560">
        <v>68</v>
      </c>
      <c r="B77" s="561" t="s">
        <v>1193</v>
      </c>
      <c r="C77" s="560" t="s">
        <v>58</v>
      </c>
      <c r="D77" s="560"/>
      <c r="E77" s="562">
        <v>50000</v>
      </c>
      <c r="F77" s="564"/>
    </row>
    <row r="78" spans="1:6" ht="15">
      <c r="A78" s="560">
        <v>69</v>
      </c>
      <c r="B78" s="561" t="s">
        <v>1194</v>
      </c>
      <c r="C78" s="560" t="s">
        <v>53</v>
      </c>
      <c r="D78" s="560"/>
      <c r="E78" s="562">
        <v>1900000</v>
      </c>
      <c r="F78" s="564"/>
    </row>
    <row r="79" spans="1:6" ht="15">
      <c r="A79" s="560">
        <v>70</v>
      </c>
      <c r="B79" s="561" t="s">
        <v>1195</v>
      </c>
      <c r="C79" s="560" t="s">
        <v>1196</v>
      </c>
      <c r="D79" s="560"/>
      <c r="E79" s="562">
        <v>1950000</v>
      </c>
      <c r="F79" s="564"/>
    </row>
    <row r="80" spans="1:6" ht="71.25">
      <c r="A80" s="560">
        <v>71</v>
      </c>
      <c r="B80" s="568" t="s">
        <v>1197</v>
      </c>
      <c r="C80" s="560" t="s">
        <v>58</v>
      </c>
      <c r="D80" s="560" t="s">
        <v>1198</v>
      </c>
      <c r="E80" s="562">
        <v>390000</v>
      </c>
      <c r="F80" s="564"/>
    </row>
    <row r="81" spans="1:6" ht="85.5">
      <c r="A81" s="560">
        <v>72</v>
      </c>
      <c r="B81" s="568" t="s">
        <v>1199</v>
      </c>
      <c r="C81" s="560" t="s">
        <v>53</v>
      </c>
      <c r="D81" s="567" t="s">
        <v>1200</v>
      </c>
      <c r="E81" s="562">
        <v>900000</v>
      </c>
      <c r="F81" s="564" t="s">
        <v>1201</v>
      </c>
    </row>
    <row r="82" spans="1:6" ht="85.5">
      <c r="A82" s="560">
        <v>73</v>
      </c>
      <c r="B82" s="568" t="s">
        <v>1202</v>
      </c>
      <c r="C82" s="560" t="s">
        <v>53</v>
      </c>
      <c r="D82" s="567" t="s">
        <v>1200</v>
      </c>
      <c r="E82" s="562">
        <v>850000</v>
      </c>
      <c r="F82" s="564"/>
    </row>
    <row r="83" spans="1:6" ht="99.75">
      <c r="A83" s="560">
        <v>74</v>
      </c>
      <c r="B83" s="568" t="s">
        <v>1203</v>
      </c>
      <c r="C83" s="560" t="s">
        <v>53</v>
      </c>
      <c r="D83" s="567" t="s">
        <v>1200</v>
      </c>
      <c r="E83" s="562">
        <v>1200000</v>
      </c>
      <c r="F83" s="564"/>
    </row>
    <row r="84" spans="1:6" ht="99.75">
      <c r="A84" s="560">
        <v>75</v>
      </c>
      <c r="B84" s="568" t="s">
        <v>1204</v>
      </c>
      <c r="C84" s="560" t="s">
        <v>53</v>
      </c>
      <c r="D84" s="567" t="s">
        <v>1200</v>
      </c>
      <c r="E84" s="562">
        <v>1080000</v>
      </c>
      <c r="F84" s="564"/>
    </row>
    <row r="85" spans="1:6" ht="15">
      <c r="A85" s="560">
        <v>76</v>
      </c>
      <c r="B85" s="561" t="s">
        <v>1205</v>
      </c>
      <c r="C85" s="560" t="s">
        <v>798</v>
      </c>
      <c r="D85" s="560"/>
      <c r="E85" s="562">
        <v>2800000</v>
      </c>
      <c r="F85" s="564"/>
    </row>
    <row r="86" spans="1:6" ht="15">
      <c r="A86" s="560">
        <v>77</v>
      </c>
      <c r="B86" s="561" t="s">
        <v>1206</v>
      </c>
      <c r="C86" s="560" t="s">
        <v>798</v>
      </c>
      <c r="D86" s="560"/>
      <c r="E86" s="562">
        <v>1100000</v>
      </c>
      <c r="F86" s="564"/>
    </row>
    <row r="87" spans="1:6" ht="15">
      <c r="A87" s="560">
        <v>78</v>
      </c>
      <c r="B87" s="561" t="s">
        <v>1207</v>
      </c>
      <c r="C87" s="560" t="s">
        <v>798</v>
      </c>
      <c r="D87" s="560"/>
      <c r="E87" s="562">
        <v>500000</v>
      </c>
      <c r="F87" s="564" t="s">
        <v>1208</v>
      </c>
    </row>
    <row r="88" spans="1:6" ht="15">
      <c r="A88" s="560">
        <v>79</v>
      </c>
      <c r="B88" s="561" t="s">
        <v>1209</v>
      </c>
      <c r="C88" s="560" t="s">
        <v>798</v>
      </c>
      <c r="D88" s="560"/>
      <c r="E88" s="562">
        <v>250000</v>
      </c>
      <c r="F88" s="564"/>
    </row>
    <row r="89" spans="1:6" ht="15">
      <c r="A89" s="560">
        <v>80</v>
      </c>
      <c r="B89" s="561" t="s">
        <v>1210</v>
      </c>
      <c r="C89" s="560" t="s">
        <v>798</v>
      </c>
      <c r="D89" s="560"/>
      <c r="E89" s="562">
        <v>719500</v>
      </c>
      <c r="F89" s="564"/>
    </row>
    <row r="90" spans="1:6" ht="57">
      <c r="A90" s="560">
        <v>81</v>
      </c>
      <c r="B90" s="561" t="s">
        <v>1211</v>
      </c>
      <c r="C90" s="560" t="s">
        <v>53</v>
      </c>
      <c r="D90" s="568" t="s">
        <v>1212</v>
      </c>
      <c r="E90" s="562">
        <v>1600000</v>
      </c>
      <c r="F90" s="564"/>
    </row>
    <row r="91" spans="1:6" ht="57">
      <c r="A91" s="560">
        <v>82</v>
      </c>
      <c r="B91" s="561" t="s">
        <v>1213</v>
      </c>
      <c r="C91" s="560" t="s">
        <v>53</v>
      </c>
      <c r="D91" s="568" t="s">
        <v>1214</v>
      </c>
      <c r="E91" s="562">
        <v>1750000</v>
      </c>
      <c r="F91" s="564"/>
    </row>
    <row r="92" spans="1:6" ht="57">
      <c r="A92" s="560">
        <v>83</v>
      </c>
      <c r="B92" s="561" t="s">
        <v>1215</v>
      </c>
      <c r="C92" s="560" t="s">
        <v>53</v>
      </c>
      <c r="D92" s="568" t="s">
        <v>1214</v>
      </c>
      <c r="E92" s="562">
        <v>1600000</v>
      </c>
      <c r="F92" s="564"/>
    </row>
    <row r="93" spans="1:6" ht="15">
      <c r="A93" s="560">
        <v>84</v>
      </c>
      <c r="B93" s="561" t="s">
        <v>1216</v>
      </c>
      <c r="C93" s="560" t="s">
        <v>53</v>
      </c>
      <c r="D93" s="564" t="s">
        <v>1217</v>
      </c>
      <c r="E93" s="562">
        <v>2211600</v>
      </c>
      <c r="F93" s="564"/>
    </row>
    <row r="94" spans="1:6" ht="15">
      <c r="A94" s="560">
        <v>85</v>
      </c>
      <c r="B94" s="561" t="s">
        <v>1218</v>
      </c>
      <c r="C94" s="560" t="s">
        <v>53</v>
      </c>
      <c r="D94" s="564"/>
      <c r="E94" s="562">
        <v>2809600</v>
      </c>
      <c r="F94" s="564"/>
    </row>
    <row r="95" spans="1:6" ht="15">
      <c r="A95" s="560">
        <v>86</v>
      </c>
      <c r="B95" s="566" t="s">
        <v>1219</v>
      </c>
      <c r="C95" s="566"/>
      <c r="D95" s="566"/>
      <c r="E95" s="566"/>
      <c r="F95" s="564" t="s">
        <v>1220</v>
      </c>
    </row>
    <row r="96" spans="1:6" ht="71.25">
      <c r="A96" s="560">
        <v>87</v>
      </c>
      <c r="B96" s="573" t="s">
        <v>1221</v>
      </c>
      <c r="C96" s="560" t="s">
        <v>53</v>
      </c>
      <c r="D96" s="568" t="s">
        <v>1222</v>
      </c>
      <c r="E96" s="562">
        <v>2978800</v>
      </c>
      <c r="F96" s="564"/>
    </row>
    <row r="97" spans="1:6" ht="71.25">
      <c r="A97" s="560">
        <v>88</v>
      </c>
      <c r="B97" s="573" t="s">
        <v>1223</v>
      </c>
      <c r="C97" s="560" t="s">
        <v>53</v>
      </c>
      <c r="D97" s="568" t="s">
        <v>1222</v>
      </c>
      <c r="E97" s="562">
        <v>3762000</v>
      </c>
      <c r="F97" s="564"/>
    </row>
    <row r="98" spans="1:6" ht="71.25">
      <c r="A98" s="560">
        <v>89</v>
      </c>
      <c r="B98" s="573" t="s">
        <v>1224</v>
      </c>
      <c r="C98" s="560" t="s">
        <v>53</v>
      </c>
      <c r="D98" s="568" t="s">
        <v>1222</v>
      </c>
      <c r="E98" s="562">
        <f>2180000*1.1</f>
        <v>2398000</v>
      </c>
      <c r="F98" s="564"/>
    </row>
    <row r="99" spans="1:6" ht="71.25">
      <c r="A99" s="560">
        <v>90</v>
      </c>
      <c r="B99" s="574" t="s">
        <v>1225</v>
      </c>
      <c r="C99" s="560" t="s">
        <v>53</v>
      </c>
      <c r="D99" s="568" t="s">
        <v>1226</v>
      </c>
      <c r="E99" s="562">
        <v>3762000</v>
      </c>
      <c r="F99" s="564"/>
    </row>
    <row r="100" spans="1:6" ht="71.25">
      <c r="A100" s="560">
        <v>91</v>
      </c>
      <c r="B100" s="574" t="s">
        <v>1227</v>
      </c>
      <c r="C100" s="560" t="s">
        <v>53</v>
      </c>
      <c r="D100" s="568" t="s">
        <v>1222</v>
      </c>
      <c r="E100" s="562">
        <v>2816000</v>
      </c>
      <c r="F100" s="564"/>
    </row>
    <row r="101" spans="1:6" ht="71.25">
      <c r="A101" s="560">
        <v>92</v>
      </c>
      <c r="B101" s="574" t="s">
        <v>1228</v>
      </c>
      <c r="C101" s="560" t="s">
        <v>53</v>
      </c>
      <c r="D101" s="568" t="s">
        <v>1222</v>
      </c>
      <c r="E101" s="562">
        <v>2871000</v>
      </c>
      <c r="F101" s="564"/>
    </row>
    <row r="102" spans="1:6" ht="42.75">
      <c r="A102" s="560">
        <v>93</v>
      </c>
      <c r="B102" s="574" t="s">
        <v>1229</v>
      </c>
      <c r="C102" s="560"/>
      <c r="D102" s="568" t="s">
        <v>1230</v>
      </c>
      <c r="E102" s="562">
        <v>780000</v>
      </c>
      <c r="F102" s="564" t="s">
        <v>1231</v>
      </c>
    </row>
    <row r="103" spans="1:6" ht="42.75">
      <c r="A103" s="560">
        <v>94</v>
      </c>
      <c r="B103" s="574" t="s">
        <v>1232</v>
      </c>
      <c r="C103" s="560" t="s">
        <v>53</v>
      </c>
      <c r="D103" s="568" t="s">
        <v>1233</v>
      </c>
      <c r="E103" s="562">
        <v>750000</v>
      </c>
      <c r="F103" s="564"/>
    </row>
    <row r="104" spans="1:6" ht="85.5">
      <c r="A104" s="560">
        <v>95</v>
      </c>
      <c r="B104" s="574" t="s">
        <v>1234</v>
      </c>
      <c r="C104" s="560" t="s">
        <v>53</v>
      </c>
      <c r="D104" s="568" t="s">
        <v>1235</v>
      </c>
      <c r="E104" s="562">
        <v>840000</v>
      </c>
      <c r="F104" s="564"/>
    </row>
    <row r="105" spans="1:6" ht="28.5">
      <c r="A105" s="560">
        <v>96</v>
      </c>
      <c r="B105" s="574" t="s">
        <v>1236</v>
      </c>
      <c r="C105" s="560" t="s">
        <v>53</v>
      </c>
      <c r="D105" s="568" t="s">
        <v>1237</v>
      </c>
      <c r="E105" s="562">
        <v>1350000</v>
      </c>
      <c r="F105" s="564"/>
    </row>
    <row r="106" spans="1:6" ht="15">
      <c r="A106" s="560">
        <v>97</v>
      </c>
      <c r="B106" s="575" t="s">
        <v>1238</v>
      </c>
      <c r="C106" s="560"/>
      <c r="D106" s="560"/>
      <c r="E106" s="562"/>
      <c r="F106" s="564"/>
    </row>
    <row r="107" spans="1:6" ht="15">
      <c r="A107" s="560">
        <v>98</v>
      </c>
      <c r="B107" s="561" t="s">
        <v>1239</v>
      </c>
      <c r="C107" s="560" t="s">
        <v>159</v>
      </c>
      <c r="D107" s="560"/>
      <c r="E107" s="562">
        <v>17500</v>
      </c>
      <c r="F107" s="564"/>
    </row>
    <row r="108" spans="1:6" ht="15">
      <c r="A108" s="560">
        <v>99</v>
      </c>
      <c r="B108" s="561" t="s">
        <v>1240</v>
      </c>
      <c r="C108" s="560" t="s">
        <v>159</v>
      </c>
      <c r="D108" s="560"/>
      <c r="E108" s="562">
        <v>17500</v>
      </c>
      <c r="F108" s="564"/>
    </row>
    <row r="109" spans="1:6" ht="15">
      <c r="A109" s="560">
        <v>100</v>
      </c>
      <c r="B109" s="561" t="s">
        <v>1241</v>
      </c>
      <c r="C109" s="560" t="s">
        <v>159</v>
      </c>
      <c r="D109" s="560"/>
      <c r="E109" s="562">
        <v>17500</v>
      </c>
      <c r="F109" s="564"/>
    </row>
    <row r="110" spans="1:6" ht="15">
      <c r="A110" s="560">
        <v>101</v>
      </c>
      <c r="B110" s="561" t="s">
        <v>1242</v>
      </c>
      <c r="C110" s="560" t="s">
        <v>159</v>
      </c>
      <c r="D110" s="560"/>
      <c r="E110" s="562">
        <v>17500</v>
      </c>
      <c r="F110" s="564"/>
    </row>
    <row r="111" spans="1:6" ht="15">
      <c r="A111" s="560">
        <v>102</v>
      </c>
      <c r="B111" s="561" t="s">
        <v>1243</v>
      </c>
      <c r="C111" s="560" t="s">
        <v>159</v>
      </c>
      <c r="D111" s="560"/>
      <c r="E111" s="562">
        <v>28000</v>
      </c>
      <c r="F111" s="564"/>
    </row>
    <row r="112" spans="1:6" ht="15">
      <c r="A112" s="560">
        <v>103</v>
      </c>
      <c r="B112" s="561" t="s">
        <v>1244</v>
      </c>
      <c r="C112" s="560" t="s">
        <v>159</v>
      </c>
      <c r="D112" s="560"/>
      <c r="E112" s="562">
        <v>30000</v>
      </c>
      <c r="F112" s="564"/>
    </row>
    <row r="113" spans="1:6" ht="15">
      <c r="A113" s="560">
        <v>104</v>
      </c>
      <c r="B113" s="561" t="s">
        <v>741</v>
      </c>
      <c r="C113" s="560" t="s">
        <v>159</v>
      </c>
      <c r="D113" s="560"/>
      <c r="E113" s="562">
        <v>26000</v>
      </c>
      <c r="F113" s="564"/>
    </row>
    <row r="114" spans="1:6" ht="15">
      <c r="A114" s="560">
        <v>105</v>
      </c>
      <c r="B114" s="561" t="s">
        <v>1245</v>
      </c>
      <c r="C114" s="560" t="s">
        <v>159</v>
      </c>
      <c r="D114" s="560"/>
      <c r="E114" s="562">
        <v>30000</v>
      </c>
      <c r="F114" s="564"/>
    </row>
    <row r="115" spans="1:6" ht="15">
      <c r="A115" s="560">
        <v>106</v>
      </c>
      <c r="B115" s="561" t="s">
        <v>1246</v>
      </c>
      <c r="C115" s="560" t="s">
        <v>756</v>
      </c>
      <c r="D115" s="560"/>
      <c r="E115" s="562">
        <v>5000</v>
      </c>
      <c r="F115" s="564"/>
    </row>
    <row r="116" spans="1:6" ht="15">
      <c r="A116" s="560">
        <v>107</v>
      </c>
      <c r="B116" s="561" t="s">
        <v>1247</v>
      </c>
      <c r="C116" s="560" t="s">
        <v>79</v>
      </c>
      <c r="D116" s="560"/>
      <c r="E116" s="562">
        <v>25000</v>
      </c>
      <c r="F116" s="564"/>
    </row>
    <row r="117" spans="1:6" ht="15">
      <c r="A117" s="560">
        <v>108</v>
      </c>
      <c r="B117" s="561" t="s">
        <v>1248</v>
      </c>
      <c r="C117" s="560" t="s">
        <v>67</v>
      </c>
      <c r="D117" s="560" t="s">
        <v>1249</v>
      </c>
      <c r="E117" s="562">
        <v>48000</v>
      </c>
      <c r="F117" s="564"/>
    </row>
    <row r="118" spans="1:6" ht="15">
      <c r="A118" s="560">
        <v>109</v>
      </c>
      <c r="B118" s="561" t="s">
        <v>1250</v>
      </c>
      <c r="C118" s="560" t="s">
        <v>67</v>
      </c>
      <c r="D118" s="560" t="s">
        <v>1251</v>
      </c>
      <c r="E118" s="562">
        <v>48000</v>
      </c>
      <c r="F118" s="564"/>
    </row>
    <row r="119" spans="1:6" ht="15">
      <c r="A119" s="560">
        <v>110</v>
      </c>
      <c r="B119" s="561" t="s">
        <v>1252</v>
      </c>
      <c r="C119" s="560" t="s">
        <v>67</v>
      </c>
      <c r="D119" s="560" t="s">
        <v>1253</v>
      </c>
      <c r="E119" s="562">
        <v>20000</v>
      </c>
      <c r="F119" s="576"/>
    </row>
    <row r="120" spans="1:6" ht="15">
      <c r="A120" s="560">
        <v>111</v>
      </c>
      <c r="B120" s="575" t="s">
        <v>1254</v>
      </c>
      <c r="C120" s="560" t="s">
        <v>53</v>
      </c>
      <c r="D120" s="560"/>
      <c r="E120" s="562"/>
      <c r="F120" s="564" t="s">
        <v>1255</v>
      </c>
    </row>
    <row r="121" spans="1:6" ht="15">
      <c r="A121" s="560">
        <v>112</v>
      </c>
      <c r="B121" s="561" t="s">
        <v>1256</v>
      </c>
      <c r="C121" s="560" t="s">
        <v>53</v>
      </c>
      <c r="D121" s="560" t="s">
        <v>1257</v>
      </c>
      <c r="E121" s="562">
        <v>160000</v>
      </c>
      <c r="F121" s="564"/>
    </row>
    <row r="122" spans="1:6" ht="15">
      <c r="A122" s="560">
        <v>113</v>
      </c>
      <c r="B122" s="561" t="s">
        <v>1256</v>
      </c>
      <c r="C122" s="560" t="s">
        <v>53</v>
      </c>
      <c r="D122" s="560" t="s">
        <v>1258</v>
      </c>
      <c r="E122" s="562">
        <v>170000</v>
      </c>
      <c r="F122" s="564"/>
    </row>
    <row r="123" spans="1:6" ht="15">
      <c r="A123" s="560">
        <v>114</v>
      </c>
      <c r="B123" s="561" t="s">
        <v>1256</v>
      </c>
      <c r="C123" s="560" t="s">
        <v>53</v>
      </c>
      <c r="D123" s="560" t="s">
        <v>1259</v>
      </c>
      <c r="E123" s="562">
        <v>175000</v>
      </c>
      <c r="F123" s="564"/>
    </row>
    <row r="124" spans="1:6" ht="15">
      <c r="A124" s="560">
        <v>115</v>
      </c>
      <c r="B124" s="561" t="s">
        <v>1256</v>
      </c>
      <c r="C124" s="560" t="s">
        <v>53</v>
      </c>
      <c r="D124" s="560" t="s">
        <v>1260</v>
      </c>
      <c r="E124" s="562">
        <v>180000</v>
      </c>
      <c r="F124" s="564"/>
    </row>
    <row r="125" spans="1:6" ht="15">
      <c r="A125" s="560">
        <v>116</v>
      </c>
      <c r="B125" s="561" t="s">
        <v>1261</v>
      </c>
      <c r="C125" s="560" t="s">
        <v>53</v>
      </c>
      <c r="D125" s="560" t="s">
        <v>1262</v>
      </c>
      <c r="E125" s="562">
        <f>223000*1.1</f>
        <v>245300.00000000003</v>
      </c>
      <c r="F125" s="564"/>
    </row>
    <row r="126" spans="1:6" ht="15">
      <c r="A126" s="560">
        <v>117</v>
      </c>
      <c r="B126" s="561" t="s">
        <v>1244</v>
      </c>
      <c r="C126" s="560" t="s">
        <v>159</v>
      </c>
      <c r="D126" s="560"/>
      <c r="E126" s="562">
        <v>30000</v>
      </c>
      <c r="F126" s="564"/>
    </row>
    <row r="127" spans="1:6" ht="15">
      <c r="A127" s="560">
        <v>118</v>
      </c>
      <c r="B127" s="561" t="s">
        <v>1263</v>
      </c>
      <c r="C127" s="560" t="s">
        <v>53</v>
      </c>
      <c r="D127" s="560" t="s">
        <v>1259</v>
      </c>
      <c r="E127" s="562">
        <v>160000</v>
      </c>
      <c r="F127" s="564"/>
    </row>
    <row r="128" spans="1:6" ht="15">
      <c r="A128" s="560">
        <v>119</v>
      </c>
      <c r="B128" s="561" t="s">
        <v>1263</v>
      </c>
      <c r="C128" s="560" t="s">
        <v>53</v>
      </c>
      <c r="D128" s="560" t="s">
        <v>1260</v>
      </c>
      <c r="E128" s="562">
        <v>170000</v>
      </c>
      <c r="F128" s="564"/>
    </row>
    <row r="129" spans="1:6" ht="15">
      <c r="A129" s="560">
        <v>120</v>
      </c>
      <c r="B129" s="561" t="s">
        <v>1264</v>
      </c>
      <c r="C129" s="560" t="s">
        <v>53</v>
      </c>
      <c r="D129" s="560" t="s">
        <v>1262</v>
      </c>
      <c r="E129" s="562">
        <f>223000*1.1</f>
        <v>245300.00000000003</v>
      </c>
      <c r="F129" s="564"/>
    </row>
    <row r="130" spans="1:6" ht="15">
      <c r="A130" s="560">
        <v>121</v>
      </c>
      <c r="B130" s="561" t="s">
        <v>1265</v>
      </c>
      <c r="C130" s="560" t="s">
        <v>777</v>
      </c>
      <c r="D130" s="560"/>
      <c r="E130" s="562">
        <v>2000</v>
      </c>
      <c r="F130" s="564"/>
    </row>
    <row r="131" spans="1:6" ht="30">
      <c r="A131" s="560">
        <v>122</v>
      </c>
      <c r="B131" s="577" t="s">
        <v>1266</v>
      </c>
      <c r="C131" s="560" t="s">
        <v>756</v>
      </c>
      <c r="D131" s="560"/>
      <c r="E131" s="562">
        <v>18000</v>
      </c>
      <c r="F131" s="564"/>
    </row>
    <row r="132" spans="1:6" ht="30">
      <c r="A132" s="560">
        <v>123</v>
      </c>
      <c r="B132" s="578" t="s">
        <v>1267</v>
      </c>
      <c r="C132" s="560" t="s">
        <v>756</v>
      </c>
      <c r="D132" s="560"/>
      <c r="E132" s="562">
        <v>19500</v>
      </c>
      <c r="F132" s="564"/>
    </row>
    <row r="133" spans="1:6" ht="30">
      <c r="A133" s="560">
        <v>124</v>
      </c>
      <c r="B133" s="577" t="s">
        <v>1268</v>
      </c>
      <c r="C133" s="560" t="s">
        <v>756</v>
      </c>
      <c r="D133" s="560"/>
      <c r="E133" s="562">
        <v>21500</v>
      </c>
      <c r="F133" s="564"/>
    </row>
    <row r="134" spans="1:6" ht="30">
      <c r="A134" s="560">
        <v>125</v>
      </c>
      <c r="B134" s="577" t="s">
        <v>1269</v>
      </c>
      <c r="C134" s="560" t="s">
        <v>756</v>
      </c>
      <c r="D134" s="560"/>
      <c r="E134" s="562">
        <v>25500</v>
      </c>
      <c r="F134" s="564"/>
    </row>
    <row r="135" spans="1:6" ht="105">
      <c r="A135" s="560">
        <v>126</v>
      </c>
      <c r="B135" s="579" t="s">
        <v>1270</v>
      </c>
      <c r="C135" s="560"/>
      <c r="D135" s="560"/>
      <c r="E135" s="562"/>
      <c r="F135" s="564"/>
    </row>
    <row r="136" spans="1:6" ht="15">
      <c r="A136" s="560">
        <v>127</v>
      </c>
      <c r="B136" s="561" t="s">
        <v>1271</v>
      </c>
      <c r="C136" s="560" t="s">
        <v>921</v>
      </c>
      <c r="D136" s="560" t="s">
        <v>1272</v>
      </c>
      <c r="E136" s="562">
        <v>58305</v>
      </c>
      <c r="F136" s="564"/>
    </row>
    <row r="137" spans="1:6" ht="15">
      <c r="A137" s="560">
        <v>128</v>
      </c>
      <c r="B137" s="561" t="s">
        <v>1271</v>
      </c>
      <c r="C137" s="560" t="s">
        <v>921</v>
      </c>
      <c r="D137" s="560" t="s">
        <v>1273</v>
      </c>
      <c r="E137" s="562">
        <v>60950</v>
      </c>
      <c r="F137" s="564"/>
    </row>
    <row r="138" spans="1:6" ht="15">
      <c r="A138" s="560">
        <v>129</v>
      </c>
      <c r="B138" s="561" t="s">
        <v>1271</v>
      </c>
      <c r="C138" s="560" t="s">
        <v>921</v>
      </c>
      <c r="D138" s="560" t="s">
        <v>1274</v>
      </c>
      <c r="E138" s="562">
        <v>64055</v>
      </c>
      <c r="F138" s="564"/>
    </row>
    <row r="139" spans="1:6" ht="15">
      <c r="A139" s="560">
        <v>130</v>
      </c>
      <c r="B139" s="561" t="s">
        <v>1275</v>
      </c>
      <c r="C139" s="560" t="s">
        <v>921</v>
      </c>
      <c r="D139" s="560" t="s">
        <v>1272</v>
      </c>
      <c r="E139" s="562">
        <v>86250</v>
      </c>
      <c r="F139" s="564"/>
    </row>
    <row r="140" spans="1:6" ht="15">
      <c r="A140" s="560">
        <v>131</v>
      </c>
      <c r="B140" s="561" t="s">
        <v>1275</v>
      </c>
      <c r="C140" s="560" t="s">
        <v>921</v>
      </c>
      <c r="D140" s="560" t="s">
        <v>1273</v>
      </c>
      <c r="E140" s="562">
        <v>89125</v>
      </c>
      <c r="F140" s="564"/>
    </row>
    <row r="141" spans="1:6" ht="15">
      <c r="A141" s="560">
        <v>132</v>
      </c>
      <c r="B141" s="561" t="s">
        <v>1275</v>
      </c>
      <c r="C141" s="560" t="s">
        <v>921</v>
      </c>
      <c r="D141" s="560" t="s">
        <v>1274</v>
      </c>
      <c r="E141" s="562">
        <v>94300</v>
      </c>
      <c r="F141" s="564" t="s">
        <v>1276</v>
      </c>
    </row>
    <row r="142" spans="1:6" ht="43.5">
      <c r="A142" s="560">
        <v>133</v>
      </c>
      <c r="B142" s="568" t="s">
        <v>1277</v>
      </c>
      <c r="C142" s="560" t="s">
        <v>1278</v>
      </c>
      <c r="D142" s="580" t="s">
        <v>1279</v>
      </c>
      <c r="E142" s="562">
        <v>275000</v>
      </c>
      <c r="F142" s="564"/>
    </row>
    <row r="143" spans="1:6" ht="43.5">
      <c r="A143" s="560">
        <v>134</v>
      </c>
      <c r="B143" s="568" t="s">
        <v>1280</v>
      </c>
      <c r="C143" s="560" t="s">
        <v>1278</v>
      </c>
      <c r="D143" s="580" t="s">
        <v>1279</v>
      </c>
      <c r="E143" s="562">
        <v>444400</v>
      </c>
      <c r="F143" s="564"/>
    </row>
    <row r="144" spans="1:6" ht="43.5">
      <c r="A144" s="560">
        <v>135</v>
      </c>
      <c r="B144" s="568" t="s">
        <v>1281</v>
      </c>
      <c r="C144" s="560" t="s">
        <v>1278</v>
      </c>
      <c r="D144" s="580" t="s">
        <v>1279</v>
      </c>
      <c r="E144" s="562">
        <v>564300</v>
      </c>
      <c r="F144" s="564"/>
    </row>
    <row r="145" spans="1:6" ht="43.5">
      <c r="A145" s="560">
        <v>136</v>
      </c>
      <c r="B145" s="568" t="s">
        <v>1277</v>
      </c>
      <c r="C145" s="560" t="s">
        <v>1278</v>
      </c>
      <c r="D145" s="580" t="s">
        <v>1282</v>
      </c>
      <c r="E145" s="562">
        <v>265100</v>
      </c>
      <c r="F145" s="564"/>
    </row>
    <row r="146" spans="1:6" ht="43.5">
      <c r="A146" s="560">
        <v>137</v>
      </c>
      <c r="B146" s="568" t="s">
        <v>1280</v>
      </c>
      <c r="C146" s="560" t="s">
        <v>1278</v>
      </c>
      <c r="D146" s="580" t="s">
        <v>1282</v>
      </c>
      <c r="E146" s="562">
        <v>280500</v>
      </c>
      <c r="F146" s="564"/>
    </row>
    <row r="147" spans="1:6" ht="43.5">
      <c r="A147" s="560">
        <v>138</v>
      </c>
      <c r="B147" s="568" t="s">
        <v>1281</v>
      </c>
      <c r="C147" s="560" t="s">
        <v>1278</v>
      </c>
      <c r="D147" s="580" t="s">
        <v>1282</v>
      </c>
      <c r="E147" s="562">
        <v>463100</v>
      </c>
      <c r="F147" s="564"/>
    </row>
    <row r="148" spans="1:6" ht="15">
      <c r="A148" s="560">
        <v>139</v>
      </c>
      <c r="B148" s="568" t="s">
        <v>1283</v>
      </c>
      <c r="C148" s="560" t="s">
        <v>756</v>
      </c>
      <c r="D148" s="581" t="s">
        <v>1284</v>
      </c>
      <c r="E148" s="562">
        <v>1650</v>
      </c>
      <c r="F148" s="564"/>
    </row>
    <row r="149" spans="1:6" ht="28.5">
      <c r="A149" s="560">
        <v>140</v>
      </c>
      <c r="B149" s="568" t="s">
        <v>1285</v>
      </c>
      <c r="C149" s="560" t="s">
        <v>53</v>
      </c>
      <c r="D149" s="580"/>
      <c r="E149" s="562">
        <v>52800</v>
      </c>
      <c r="F149" s="564"/>
    </row>
    <row r="150" spans="1:6" ht="85.5">
      <c r="A150" s="560">
        <v>141</v>
      </c>
      <c r="B150" s="568" t="s">
        <v>1286</v>
      </c>
      <c r="C150" s="560" t="s">
        <v>53</v>
      </c>
      <c r="D150" s="560" t="s">
        <v>1287</v>
      </c>
      <c r="E150" s="562">
        <v>120000</v>
      </c>
      <c r="F150" s="564" t="s">
        <v>1288</v>
      </c>
    </row>
    <row r="151" spans="1:6" ht="15">
      <c r="A151" s="560">
        <v>142</v>
      </c>
      <c r="B151" s="561" t="s">
        <v>1289</v>
      </c>
      <c r="C151" s="560" t="s">
        <v>58</v>
      </c>
      <c r="D151" s="560" t="s">
        <v>966</v>
      </c>
      <c r="E151" s="562">
        <v>220000</v>
      </c>
      <c r="F151" s="564"/>
    </row>
    <row r="152" spans="1:6" ht="15">
      <c r="A152" s="560">
        <v>143</v>
      </c>
      <c r="B152" s="561" t="s">
        <v>1290</v>
      </c>
      <c r="C152" s="560" t="s">
        <v>954</v>
      </c>
      <c r="D152" s="560" t="s">
        <v>1291</v>
      </c>
      <c r="E152" s="562">
        <v>359200</v>
      </c>
      <c r="F152" s="564"/>
    </row>
    <row r="153" spans="1:6" ht="15">
      <c r="A153" s="560">
        <v>144</v>
      </c>
      <c r="B153" s="561" t="s">
        <v>1292</v>
      </c>
      <c r="C153" s="560" t="s">
        <v>954</v>
      </c>
      <c r="D153" s="560" t="s">
        <v>1293</v>
      </c>
      <c r="E153" s="562">
        <v>260000</v>
      </c>
      <c r="F153" s="564"/>
    </row>
    <row r="154" spans="1:6" ht="15">
      <c r="A154" s="560">
        <v>145</v>
      </c>
      <c r="B154" s="561" t="s">
        <v>1294</v>
      </c>
      <c r="C154" s="560" t="s">
        <v>954</v>
      </c>
      <c r="D154" s="560" t="s">
        <v>1295</v>
      </c>
      <c r="E154" s="562">
        <v>285000</v>
      </c>
      <c r="F154" s="564"/>
    </row>
    <row r="155" spans="1:6" ht="15">
      <c r="A155" s="560">
        <v>146</v>
      </c>
      <c r="B155" s="561" t="s">
        <v>1296</v>
      </c>
      <c r="C155" s="560" t="s">
        <v>954</v>
      </c>
      <c r="D155" s="560" t="s">
        <v>1291</v>
      </c>
      <c r="E155" s="562">
        <v>395000</v>
      </c>
      <c r="F155" s="564"/>
    </row>
    <row r="156" spans="1:6" ht="15">
      <c r="A156" s="560">
        <v>147</v>
      </c>
      <c r="B156" s="561" t="s">
        <v>1297</v>
      </c>
      <c r="C156" s="560" t="s">
        <v>954</v>
      </c>
      <c r="D156" s="560" t="s">
        <v>1293</v>
      </c>
      <c r="E156" s="562">
        <v>270000</v>
      </c>
      <c r="F156" s="564"/>
    </row>
    <row r="157" spans="1:6" ht="15">
      <c r="A157" s="560">
        <v>148</v>
      </c>
      <c r="B157" s="561" t="s">
        <v>1298</v>
      </c>
      <c r="C157" s="560" t="s">
        <v>58</v>
      </c>
      <c r="D157" s="560"/>
      <c r="E157" s="562">
        <v>180000</v>
      </c>
      <c r="F157" s="564"/>
    </row>
    <row r="158" spans="1:6" ht="42.75">
      <c r="A158" s="560">
        <v>149</v>
      </c>
      <c r="B158" s="568" t="s">
        <v>1299</v>
      </c>
      <c r="C158" s="560" t="s">
        <v>1300</v>
      </c>
      <c r="D158" s="580" t="s">
        <v>1301</v>
      </c>
      <c r="E158" s="562">
        <v>270600</v>
      </c>
      <c r="F158" s="564" t="s">
        <v>1302</v>
      </c>
    </row>
    <row r="159" spans="1:6" ht="42.75">
      <c r="A159" s="560">
        <v>150</v>
      </c>
      <c r="B159" s="568" t="s">
        <v>1303</v>
      </c>
      <c r="C159" s="560" t="s">
        <v>1300</v>
      </c>
      <c r="D159" s="580" t="s">
        <v>1304</v>
      </c>
      <c r="E159" s="562">
        <v>410300</v>
      </c>
      <c r="F159" s="564"/>
    </row>
    <row r="160" spans="1:6" ht="42.75">
      <c r="A160" s="560">
        <v>151</v>
      </c>
      <c r="B160" s="568" t="s">
        <v>1305</v>
      </c>
      <c r="C160" s="560" t="s">
        <v>1306</v>
      </c>
      <c r="D160" s="580" t="s">
        <v>1307</v>
      </c>
      <c r="E160" s="562">
        <v>607200</v>
      </c>
      <c r="F160" s="564"/>
    </row>
    <row r="161" spans="1:6" ht="42.75">
      <c r="A161" s="560">
        <v>152</v>
      </c>
      <c r="B161" s="568" t="s">
        <v>1308</v>
      </c>
      <c r="C161" s="560" t="s">
        <v>1306</v>
      </c>
      <c r="D161" s="580" t="s">
        <v>1309</v>
      </c>
      <c r="E161" s="562">
        <v>1692900</v>
      </c>
      <c r="F161" s="564"/>
    </row>
    <row r="162" spans="1:6" ht="42.75">
      <c r="A162" s="560">
        <v>153</v>
      </c>
      <c r="B162" s="568" t="s">
        <v>1310</v>
      </c>
      <c r="C162" s="560" t="s">
        <v>1306</v>
      </c>
      <c r="D162" s="580" t="s">
        <v>1311</v>
      </c>
      <c r="E162" s="562">
        <v>1031800</v>
      </c>
      <c r="F162" s="564"/>
    </row>
    <row r="163" spans="1:6" ht="57">
      <c r="A163" s="560">
        <v>154</v>
      </c>
      <c r="B163" s="568" t="s">
        <v>1312</v>
      </c>
      <c r="C163" s="560" t="s">
        <v>1306</v>
      </c>
      <c r="D163" s="580" t="s">
        <v>1313</v>
      </c>
      <c r="E163" s="562">
        <v>1411300</v>
      </c>
      <c r="F163" s="564"/>
    </row>
    <row r="164" spans="1:6" ht="57">
      <c r="A164" s="560">
        <v>155</v>
      </c>
      <c r="B164" s="568" t="s">
        <v>1314</v>
      </c>
      <c r="C164" s="560" t="s">
        <v>1306</v>
      </c>
      <c r="D164" s="580" t="s">
        <v>1315</v>
      </c>
      <c r="E164" s="562">
        <v>1852400</v>
      </c>
      <c r="F164" s="564"/>
    </row>
    <row r="165" spans="1:6" ht="71.25">
      <c r="A165" s="560">
        <v>156</v>
      </c>
      <c r="B165" s="568" t="s">
        <v>1316</v>
      </c>
      <c r="C165" s="560" t="s">
        <v>1306</v>
      </c>
      <c r="D165" s="580" t="s">
        <v>1317</v>
      </c>
      <c r="E165" s="562">
        <v>2140600</v>
      </c>
      <c r="F165" s="564"/>
    </row>
    <row r="166" spans="1:6" ht="33">
      <c r="A166" s="560">
        <v>157</v>
      </c>
      <c r="B166" s="582" t="s">
        <v>1318</v>
      </c>
      <c r="C166" s="583"/>
      <c r="D166" s="583"/>
      <c r="E166" s="584"/>
      <c r="F166" s="564" t="s">
        <v>1319</v>
      </c>
    </row>
    <row r="167" spans="1:6" ht="71.25">
      <c r="A167" s="560">
        <v>158</v>
      </c>
      <c r="B167" s="568" t="s">
        <v>1320</v>
      </c>
      <c r="C167" s="560" t="s">
        <v>937</v>
      </c>
      <c r="D167" s="560"/>
      <c r="E167" s="562">
        <f>1104000*15%+1104000</f>
        <v>1269600</v>
      </c>
      <c r="F167" s="564"/>
    </row>
    <row r="168" spans="1:6" ht="57">
      <c r="A168" s="560">
        <v>159</v>
      </c>
      <c r="B168" s="568" t="s">
        <v>1321</v>
      </c>
      <c r="C168" s="560" t="s">
        <v>1322</v>
      </c>
      <c r="D168" s="560"/>
      <c r="E168" s="562">
        <f>2173500*15%+2173500</f>
        <v>2499525</v>
      </c>
      <c r="F168" s="564"/>
    </row>
    <row r="169" spans="1:6" ht="42.75">
      <c r="A169" s="560">
        <v>160</v>
      </c>
      <c r="B169" s="568" t="s">
        <v>1323</v>
      </c>
      <c r="C169" s="560" t="s">
        <v>937</v>
      </c>
      <c r="D169" s="560"/>
      <c r="E169" s="562">
        <f>875150*15%+875150</f>
        <v>1006422.5</v>
      </c>
      <c r="F169" s="564"/>
    </row>
    <row r="170" spans="1:6" ht="42.75">
      <c r="A170" s="560">
        <v>161</v>
      </c>
      <c r="B170" s="568" t="s">
        <v>1323</v>
      </c>
      <c r="C170" s="560" t="s">
        <v>1322</v>
      </c>
      <c r="D170" s="560"/>
      <c r="E170" s="562">
        <f>1575500*15%+1575500</f>
        <v>1811825</v>
      </c>
      <c r="F170" s="564"/>
    </row>
    <row r="171" spans="1:6" ht="90">
      <c r="A171" s="560">
        <v>162</v>
      </c>
      <c r="B171" s="585" t="s">
        <v>1324</v>
      </c>
      <c r="C171" s="560" t="s">
        <v>937</v>
      </c>
      <c r="D171" s="560"/>
      <c r="E171" s="562">
        <f>609500*15%+609500</f>
        <v>700925</v>
      </c>
      <c r="F171" s="564"/>
    </row>
    <row r="172" spans="1:6" ht="90">
      <c r="A172" s="560">
        <v>163</v>
      </c>
      <c r="B172" s="585" t="s">
        <v>1324</v>
      </c>
      <c r="C172" s="560" t="s">
        <v>1322</v>
      </c>
      <c r="D172" s="560"/>
      <c r="E172" s="562">
        <f>1989500*15%+1989500</f>
        <v>2287925</v>
      </c>
      <c r="F172" s="564"/>
    </row>
    <row r="173" spans="1:6" ht="60">
      <c r="A173" s="560">
        <v>164</v>
      </c>
      <c r="B173" s="585" t="s">
        <v>1325</v>
      </c>
      <c r="C173" s="560" t="s">
        <v>937</v>
      </c>
      <c r="D173" s="560"/>
      <c r="E173" s="562">
        <f>416300*15%+416300</f>
        <v>478745</v>
      </c>
      <c r="F173" s="564"/>
    </row>
    <row r="174" spans="1:6" ht="60">
      <c r="A174" s="560">
        <v>165</v>
      </c>
      <c r="B174" s="585" t="s">
        <v>1325</v>
      </c>
      <c r="C174" s="560" t="s">
        <v>1322</v>
      </c>
      <c r="D174" s="560"/>
      <c r="E174" s="562">
        <f>1430600*15%+1430600</f>
        <v>1645190</v>
      </c>
      <c r="F174" s="564"/>
    </row>
    <row r="175" spans="1:6" ht="57">
      <c r="A175" s="560">
        <v>166</v>
      </c>
      <c r="B175" s="568" t="s">
        <v>1326</v>
      </c>
      <c r="C175" s="560" t="s">
        <v>1327</v>
      </c>
      <c r="D175" s="560"/>
      <c r="E175" s="562">
        <f>356500*15%+356500</f>
        <v>409975</v>
      </c>
      <c r="F175" s="564"/>
    </row>
    <row r="176" spans="1:6" ht="71.25">
      <c r="A176" s="560">
        <v>167</v>
      </c>
      <c r="B176" s="568" t="s">
        <v>1328</v>
      </c>
      <c r="C176" s="560" t="s">
        <v>1329</v>
      </c>
      <c r="D176" s="560"/>
      <c r="E176" s="562">
        <f>333500*15%+333500</f>
        <v>383525</v>
      </c>
      <c r="F176" s="564"/>
    </row>
    <row r="177" spans="1:6" ht="28.5">
      <c r="A177" s="560">
        <v>168</v>
      </c>
      <c r="B177" s="568" t="s">
        <v>1330</v>
      </c>
      <c r="C177" s="560" t="s">
        <v>159</v>
      </c>
      <c r="D177" s="580"/>
      <c r="E177" s="562">
        <v>77000</v>
      </c>
      <c r="F177" s="564" t="s">
        <v>1331</v>
      </c>
    </row>
    <row r="178" spans="1:6" ht="15.75">
      <c r="A178" s="560">
        <v>169</v>
      </c>
      <c r="B178" s="586" t="s">
        <v>1332</v>
      </c>
      <c r="C178" s="560" t="s">
        <v>58</v>
      </c>
      <c r="D178" s="560"/>
      <c r="E178" s="587">
        <v>54740</v>
      </c>
      <c r="F178" s="588"/>
    </row>
    <row r="179" spans="1:6" ht="15.75">
      <c r="A179" s="560">
        <v>170</v>
      </c>
      <c r="B179" s="586" t="s">
        <v>1333</v>
      </c>
      <c r="C179" s="560" t="s">
        <v>58</v>
      </c>
      <c r="D179" s="560"/>
      <c r="E179" s="587">
        <v>38525</v>
      </c>
      <c r="F179" s="588"/>
    </row>
    <row r="180" spans="1:6" ht="15.75">
      <c r="A180" s="560">
        <v>171</v>
      </c>
      <c r="B180" s="586" t="s">
        <v>1334</v>
      </c>
      <c r="C180" s="560" t="s">
        <v>58</v>
      </c>
      <c r="D180" s="560"/>
      <c r="E180" s="587">
        <v>29210</v>
      </c>
      <c r="F180" s="588"/>
    </row>
    <row r="181" spans="1:6" ht="15.75">
      <c r="A181" s="560">
        <v>172</v>
      </c>
      <c r="B181" s="586" t="s">
        <v>1335</v>
      </c>
      <c r="C181" s="560" t="s">
        <v>58</v>
      </c>
      <c r="D181" s="560"/>
      <c r="E181" s="587">
        <v>17250</v>
      </c>
      <c r="F181" s="588"/>
    </row>
    <row r="182" spans="1:6" ht="15.75">
      <c r="A182" s="560">
        <v>173</v>
      </c>
      <c r="B182" s="586" t="s">
        <v>1336</v>
      </c>
      <c r="C182" s="560" t="s">
        <v>58</v>
      </c>
      <c r="D182" s="560"/>
      <c r="E182" s="587">
        <v>15985</v>
      </c>
      <c r="F182" s="588"/>
    </row>
    <row r="183" spans="1:6" ht="15.75">
      <c r="A183" s="560">
        <v>174</v>
      </c>
      <c r="B183" s="586" t="s">
        <v>1337</v>
      </c>
      <c r="C183" s="560" t="s">
        <v>58</v>
      </c>
      <c r="D183" s="560"/>
      <c r="E183" s="587">
        <v>12880</v>
      </c>
      <c r="F183" s="588"/>
    </row>
    <row r="184" spans="1:6" ht="72.75">
      <c r="A184" s="560">
        <v>175</v>
      </c>
      <c r="B184" s="586" t="s">
        <v>1338</v>
      </c>
      <c r="C184" s="560" t="s">
        <v>58</v>
      </c>
      <c r="D184" s="589" t="s">
        <v>1339</v>
      </c>
      <c r="E184" s="587">
        <v>727950</v>
      </c>
      <c r="F184" s="588"/>
    </row>
    <row r="185" spans="1:6" ht="72.75">
      <c r="A185" s="560">
        <v>176</v>
      </c>
      <c r="B185" s="586" t="s">
        <v>1340</v>
      </c>
      <c r="C185" s="560" t="s">
        <v>58</v>
      </c>
      <c r="D185" s="589" t="s">
        <v>1339</v>
      </c>
      <c r="E185" s="587">
        <v>489900</v>
      </c>
      <c r="F185" s="588"/>
    </row>
    <row r="186" spans="1:6" ht="72.75">
      <c r="A186" s="560">
        <v>177</v>
      </c>
      <c r="B186" s="586" t="s">
        <v>1341</v>
      </c>
      <c r="C186" s="560" t="s">
        <v>58</v>
      </c>
      <c r="D186" s="589" t="s">
        <v>1339</v>
      </c>
      <c r="E186" s="587">
        <v>341550</v>
      </c>
      <c r="F186" s="588"/>
    </row>
    <row r="187" spans="1:6" ht="72.75">
      <c r="A187" s="560">
        <v>178</v>
      </c>
      <c r="B187" s="586" t="s">
        <v>1342</v>
      </c>
      <c r="C187" s="560" t="s">
        <v>58</v>
      </c>
      <c r="D187" s="589" t="s">
        <v>1339</v>
      </c>
      <c r="E187" s="587">
        <v>241500</v>
      </c>
      <c r="F187" s="588"/>
    </row>
    <row r="188" spans="1:6" ht="72.75">
      <c r="A188" s="560">
        <v>179</v>
      </c>
      <c r="B188" s="586" t="s">
        <v>1343</v>
      </c>
      <c r="C188" s="560" t="s">
        <v>58</v>
      </c>
      <c r="D188" s="589" t="s">
        <v>1339</v>
      </c>
      <c r="E188" s="587">
        <v>156400</v>
      </c>
      <c r="F188" s="588"/>
    </row>
    <row r="189" spans="1:6" ht="72.75">
      <c r="A189" s="560">
        <v>180</v>
      </c>
      <c r="B189" s="586" t="s">
        <v>1344</v>
      </c>
      <c r="C189" s="560" t="s">
        <v>58</v>
      </c>
      <c r="D189" s="589" t="s">
        <v>1339</v>
      </c>
      <c r="E189" s="587">
        <v>100050</v>
      </c>
      <c r="F189" s="588"/>
    </row>
    <row r="190" spans="1:6" ht="72.75">
      <c r="A190" s="560">
        <v>181</v>
      </c>
      <c r="B190" s="586" t="s">
        <v>1345</v>
      </c>
      <c r="C190" s="560" t="s">
        <v>58</v>
      </c>
      <c r="D190" s="589" t="s">
        <v>1339</v>
      </c>
      <c r="E190" s="587">
        <v>60720</v>
      </c>
      <c r="F190" s="588"/>
    </row>
    <row r="191" spans="1:6" ht="72.75">
      <c r="A191" s="560">
        <v>182</v>
      </c>
      <c r="B191" s="586" t="s">
        <v>1346</v>
      </c>
      <c r="C191" s="560" t="s">
        <v>58</v>
      </c>
      <c r="D191" s="589" t="s">
        <v>1339</v>
      </c>
      <c r="E191" s="587">
        <v>44275</v>
      </c>
      <c r="F191" s="588"/>
    </row>
    <row r="192" spans="1:6" ht="16.5">
      <c r="A192" s="560">
        <v>183</v>
      </c>
      <c r="B192" s="590" t="s">
        <v>1347</v>
      </c>
      <c r="C192" s="590"/>
      <c r="D192" s="590"/>
      <c r="E192" s="587"/>
      <c r="F192" s="564" t="s">
        <v>1348</v>
      </c>
    </row>
    <row r="193" spans="1:6" ht="15.75">
      <c r="A193" s="560">
        <v>184</v>
      </c>
      <c r="B193" s="564" t="s">
        <v>1349</v>
      </c>
      <c r="C193" s="591" t="s">
        <v>756</v>
      </c>
      <c r="D193" s="591" t="s">
        <v>1350</v>
      </c>
      <c r="E193" s="587">
        <v>2932500</v>
      </c>
      <c r="F193" s="564"/>
    </row>
    <row r="194" spans="1:6" ht="15.75">
      <c r="A194" s="560">
        <v>185</v>
      </c>
      <c r="B194" s="564"/>
      <c r="C194" s="591" t="s">
        <v>756</v>
      </c>
      <c r="D194" s="591" t="s">
        <v>1351</v>
      </c>
      <c r="E194" s="587">
        <v>4197500</v>
      </c>
      <c r="F194" s="564"/>
    </row>
    <row r="195" spans="1:6" ht="15.75">
      <c r="A195" s="560">
        <v>186</v>
      </c>
      <c r="B195" s="564"/>
      <c r="C195" s="591" t="s">
        <v>756</v>
      </c>
      <c r="D195" s="591" t="s">
        <v>1352</v>
      </c>
      <c r="E195" s="587">
        <v>3220000</v>
      </c>
      <c r="F195" s="564"/>
    </row>
    <row r="196" spans="1:6" ht="15">
      <c r="A196" s="560">
        <v>187</v>
      </c>
      <c r="B196" s="564"/>
      <c r="C196" s="591"/>
      <c r="D196" s="591"/>
      <c r="E196" s="587"/>
      <c r="F196" s="564"/>
    </row>
    <row r="197" spans="1:6" ht="15.75">
      <c r="A197" s="560">
        <v>188</v>
      </c>
      <c r="B197" s="564"/>
      <c r="C197" s="591" t="s">
        <v>756</v>
      </c>
      <c r="D197" s="591" t="s">
        <v>1353</v>
      </c>
      <c r="E197" s="587">
        <v>6382500</v>
      </c>
      <c r="F197" s="564"/>
    </row>
    <row r="198" spans="1:6" ht="15.75">
      <c r="A198" s="560">
        <v>189</v>
      </c>
      <c r="B198" s="564"/>
      <c r="C198" s="591" t="s">
        <v>756</v>
      </c>
      <c r="D198" s="591" t="s">
        <v>1354</v>
      </c>
      <c r="E198" s="587">
        <v>8958500</v>
      </c>
      <c r="F198" s="564"/>
    </row>
    <row r="199" spans="1:6" ht="15.75">
      <c r="A199" s="560">
        <v>190</v>
      </c>
      <c r="B199" s="564"/>
      <c r="C199" s="591" t="s">
        <v>756</v>
      </c>
      <c r="D199" s="591" t="s">
        <v>1355</v>
      </c>
      <c r="E199" s="587">
        <v>17480000</v>
      </c>
      <c r="F199" s="564"/>
    </row>
    <row r="200" spans="1:6" ht="15.75">
      <c r="A200" s="560">
        <v>191</v>
      </c>
      <c r="B200" s="564"/>
      <c r="C200" s="591" t="s">
        <v>756</v>
      </c>
      <c r="D200" s="591" t="s">
        <v>1356</v>
      </c>
      <c r="E200" s="587">
        <v>20010000</v>
      </c>
      <c r="F200" s="564"/>
    </row>
    <row r="201" spans="1:6" ht="15">
      <c r="A201" s="560">
        <v>192</v>
      </c>
      <c r="B201" s="564"/>
      <c r="C201" s="591"/>
      <c r="D201" s="591"/>
      <c r="E201" s="587"/>
      <c r="F201" s="564" t="s">
        <v>1357</v>
      </c>
    </row>
    <row r="202" spans="1:6" ht="15.75">
      <c r="A202" s="560">
        <v>193</v>
      </c>
      <c r="B202" s="564" t="s">
        <v>1358</v>
      </c>
      <c r="C202" s="591" t="s">
        <v>756</v>
      </c>
      <c r="D202" s="591" t="s">
        <v>1350</v>
      </c>
      <c r="E202" s="587">
        <v>3059000</v>
      </c>
      <c r="F202" s="565"/>
    </row>
    <row r="203" spans="1:6" ht="15.75">
      <c r="A203" s="560">
        <v>194</v>
      </c>
      <c r="B203" s="564"/>
      <c r="C203" s="591" t="s">
        <v>756</v>
      </c>
      <c r="D203" s="591" t="s">
        <v>1351</v>
      </c>
      <c r="E203" s="587">
        <v>4450500</v>
      </c>
      <c r="F203" s="565"/>
    </row>
    <row r="204" spans="1:6" ht="15.75">
      <c r="A204" s="560">
        <v>195</v>
      </c>
      <c r="B204" s="565"/>
      <c r="C204" s="591" t="s">
        <v>756</v>
      </c>
      <c r="D204" s="591" t="s">
        <v>1359</v>
      </c>
      <c r="E204" s="587">
        <v>6704500</v>
      </c>
      <c r="F204" s="565"/>
    </row>
    <row r="205" spans="1:6" ht="15.75">
      <c r="A205" s="560">
        <v>196</v>
      </c>
      <c r="B205" s="564"/>
      <c r="C205" s="591" t="s">
        <v>756</v>
      </c>
      <c r="D205" s="591" t="s">
        <v>1360</v>
      </c>
      <c r="E205" s="587">
        <v>11327500</v>
      </c>
      <c r="F205" s="565"/>
    </row>
    <row r="206" spans="1:6" ht="15.75">
      <c r="A206" s="560">
        <v>197</v>
      </c>
      <c r="B206" s="564"/>
      <c r="C206" s="591" t="s">
        <v>756</v>
      </c>
      <c r="D206" s="591" t="s">
        <v>1361</v>
      </c>
      <c r="E206" s="587">
        <v>21390000</v>
      </c>
      <c r="F206" s="564" t="s">
        <v>1357</v>
      </c>
    </row>
    <row r="207" spans="1:6" ht="15">
      <c r="A207" s="560">
        <v>198</v>
      </c>
      <c r="B207" s="566" t="s">
        <v>1362</v>
      </c>
      <c r="C207" s="591" t="s">
        <v>756</v>
      </c>
      <c r="D207" s="591" t="s">
        <v>1363</v>
      </c>
      <c r="E207" s="587">
        <v>2530000</v>
      </c>
      <c r="F207" s="564"/>
    </row>
    <row r="208" spans="1:6" ht="15">
      <c r="A208" s="560">
        <v>199</v>
      </c>
      <c r="B208" s="566"/>
      <c r="C208" s="591" t="s">
        <v>756</v>
      </c>
      <c r="D208" s="591" t="s">
        <v>1363</v>
      </c>
      <c r="E208" s="587">
        <v>2530000</v>
      </c>
      <c r="F208" s="564"/>
    </row>
    <row r="209" spans="1:6" ht="15">
      <c r="A209" s="560">
        <v>200</v>
      </c>
      <c r="B209" s="566"/>
      <c r="C209" s="591" t="s">
        <v>756</v>
      </c>
      <c r="D209" s="591" t="s">
        <v>1364</v>
      </c>
      <c r="E209" s="587">
        <v>2898000</v>
      </c>
      <c r="F209" s="564"/>
    </row>
    <row r="210" spans="1:6" ht="15">
      <c r="A210" s="560">
        <v>201</v>
      </c>
      <c r="B210" s="566"/>
      <c r="C210" s="591" t="s">
        <v>756</v>
      </c>
      <c r="D210" s="591" t="s">
        <v>1364</v>
      </c>
      <c r="E210" s="587">
        <v>2898000</v>
      </c>
      <c r="F210" s="564"/>
    </row>
    <row r="211" spans="1:6" ht="15">
      <c r="A211" s="560">
        <v>202</v>
      </c>
      <c r="B211" s="566"/>
      <c r="C211" s="591" t="s">
        <v>756</v>
      </c>
      <c r="D211" s="591" t="s">
        <v>1365</v>
      </c>
      <c r="E211" s="587">
        <v>3254500</v>
      </c>
      <c r="F211" s="564"/>
    </row>
    <row r="212" spans="1:6" ht="15">
      <c r="A212" s="560">
        <v>203</v>
      </c>
      <c r="B212" s="566"/>
      <c r="C212" s="591" t="s">
        <v>756</v>
      </c>
      <c r="D212" s="591" t="s">
        <v>1366</v>
      </c>
      <c r="E212" s="587">
        <v>3254500</v>
      </c>
      <c r="F212" s="564"/>
    </row>
    <row r="213" spans="1:6" ht="15">
      <c r="A213" s="560">
        <v>204</v>
      </c>
      <c r="B213" s="566"/>
      <c r="C213" s="591" t="s">
        <v>756</v>
      </c>
      <c r="D213" s="591" t="s">
        <v>1367</v>
      </c>
      <c r="E213" s="587">
        <v>3254500</v>
      </c>
      <c r="F213" s="564"/>
    </row>
    <row r="214" spans="1:6" ht="15">
      <c r="A214" s="560">
        <v>205</v>
      </c>
      <c r="B214" s="566"/>
      <c r="C214" s="591" t="s">
        <v>756</v>
      </c>
      <c r="D214" s="591" t="s">
        <v>1368</v>
      </c>
      <c r="E214" s="587">
        <v>3254500</v>
      </c>
      <c r="F214" s="564"/>
    </row>
    <row r="215" spans="1:6" ht="15">
      <c r="A215" s="560">
        <v>206</v>
      </c>
      <c r="B215" s="566"/>
      <c r="C215" s="591" t="s">
        <v>756</v>
      </c>
      <c r="D215" s="591" t="s">
        <v>1369</v>
      </c>
      <c r="E215" s="587">
        <v>3565000</v>
      </c>
      <c r="F215" s="564"/>
    </row>
    <row r="216" spans="1:6" ht="15">
      <c r="A216" s="560">
        <v>207</v>
      </c>
      <c r="B216" s="566"/>
      <c r="C216" s="591" t="s">
        <v>756</v>
      </c>
      <c r="D216" s="591" t="s">
        <v>1370</v>
      </c>
      <c r="E216" s="587">
        <v>3622500</v>
      </c>
      <c r="F216" s="567"/>
    </row>
    <row r="217" spans="1:6" ht="15">
      <c r="A217" s="560">
        <v>208</v>
      </c>
      <c r="B217" s="590" t="s">
        <v>1371</v>
      </c>
      <c r="C217" s="591"/>
      <c r="D217" s="591"/>
      <c r="E217" s="587"/>
      <c r="F217" s="564" t="s">
        <v>1357</v>
      </c>
    </row>
    <row r="218" spans="1:6" ht="15">
      <c r="A218" s="560">
        <v>209</v>
      </c>
      <c r="B218" s="592" t="s">
        <v>1372</v>
      </c>
      <c r="C218" s="591" t="s">
        <v>798</v>
      </c>
      <c r="D218" s="591" t="s">
        <v>1373</v>
      </c>
      <c r="E218" s="587">
        <v>920000</v>
      </c>
      <c r="F218" s="564"/>
    </row>
    <row r="219" spans="1:6" ht="42.75">
      <c r="A219" s="560">
        <v>210</v>
      </c>
      <c r="B219" s="593" t="s">
        <v>1374</v>
      </c>
      <c r="C219" s="591" t="s">
        <v>798</v>
      </c>
      <c r="D219" s="591" t="s">
        <v>1375</v>
      </c>
      <c r="E219" s="587">
        <v>977500</v>
      </c>
      <c r="F219" s="564"/>
    </row>
    <row r="220" spans="1:6" ht="15">
      <c r="A220" s="560">
        <v>211</v>
      </c>
      <c r="B220" s="592" t="s">
        <v>1376</v>
      </c>
      <c r="C220" s="591" t="s">
        <v>798</v>
      </c>
      <c r="D220" s="591" t="s">
        <v>1377</v>
      </c>
      <c r="E220" s="587">
        <v>1127000</v>
      </c>
      <c r="F220" s="564"/>
    </row>
    <row r="221" spans="1:6" ht="15">
      <c r="A221" s="560">
        <v>212</v>
      </c>
      <c r="B221" s="592" t="s">
        <v>1378</v>
      </c>
      <c r="C221" s="591" t="s">
        <v>798</v>
      </c>
      <c r="D221" s="591" t="s">
        <v>1379</v>
      </c>
      <c r="E221" s="587">
        <v>1127000</v>
      </c>
      <c r="F221" s="564"/>
    </row>
    <row r="222" spans="1:6" ht="71.25">
      <c r="A222" s="560">
        <v>213</v>
      </c>
      <c r="B222" s="593" t="s">
        <v>1380</v>
      </c>
      <c r="C222" s="591" t="s">
        <v>798</v>
      </c>
      <c r="D222" s="591" t="s">
        <v>1381</v>
      </c>
      <c r="E222" s="587">
        <v>931500</v>
      </c>
      <c r="F222" s="564"/>
    </row>
    <row r="223" spans="1:6" ht="57">
      <c r="A223" s="560">
        <v>214</v>
      </c>
      <c r="B223" s="593" t="s">
        <v>1382</v>
      </c>
      <c r="C223" s="591" t="s">
        <v>798</v>
      </c>
      <c r="D223" s="591" t="s">
        <v>1383</v>
      </c>
      <c r="E223" s="587">
        <v>966000</v>
      </c>
      <c r="F223" s="564"/>
    </row>
    <row r="224" spans="1:6" ht="15">
      <c r="A224" s="560">
        <v>215</v>
      </c>
      <c r="B224" s="592" t="s">
        <v>1384</v>
      </c>
      <c r="C224" s="591" t="s">
        <v>798</v>
      </c>
      <c r="D224" s="591" t="s">
        <v>1385</v>
      </c>
      <c r="E224" s="587">
        <v>552000</v>
      </c>
      <c r="F224" s="564"/>
    </row>
    <row r="225" spans="1:6" ht="15">
      <c r="A225" s="560">
        <v>216</v>
      </c>
      <c r="B225" s="592" t="s">
        <v>1384</v>
      </c>
      <c r="C225" s="591" t="s">
        <v>798</v>
      </c>
      <c r="D225" s="591" t="s">
        <v>1386</v>
      </c>
      <c r="E225" s="587">
        <v>655500</v>
      </c>
      <c r="F225" s="564"/>
    </row>
    <row r="226" spans="1:6" ht="42.75">
      <c r="A226" s="560">
        <v>217</v>
      </c>
      <c r="B226" s="593" t="s">
        <v>1387</v>
      </c>
      <c r="C226" s="591" t="s">
        <v>798</v>
      </c>
      <c r="D226" s="591" t="s">
        <v>1385</v>
      </c>
      <c r="E226" s="587">
        <v>644000</v>
      </c>
      <c r="F226" s="564"/>
    </row>
    <row r="227" spans="1:6" ht="15">
      <c r="A227" s="560">
        <v>218</v>
      </c>
      <c r="B227" s="592" t="s">
        <v>1388</v>
      </c>
      <c r="C227" s="591" t="s">
        <v>798</v>
      </c>
      <c r="D227" s="591" t="s">
        <v>1389</v>
      </c>
      <c r="E227" s="587">
        <v>379500</v>
      </c>
      <c r="F227" s="567"/>
    </row>
    <row r="228" spans="1:6" ht="15.75">
      <c r="A228" s="560">
        <v>219</v>
      </c>
      <c r="B228" s="594" t="s">
        <v>1390</v>
      </c>
      <c r="C228" s="591"/>
      <c r="D228" s="591"/>
      <c r="E228" s="587"/>
      <c r="F228" s="564" t="s">
        <v>1391</v>
      </c>
    </row>
    <row r="229" spans="1:6" ht="15">
      <c r="A229" s="560">
        <v>220</v>
      </c>
      <c r="B229" s="566" t="s">
        <v>1392</v>
      </c>
      <c r="C229" s="591" t="s">
        <v>798</v>
      </c>
      <c r="D229" s="591" t="s">
        <v>1393</v>
      </c>
      <c r="E229" s="587">
        <v>1449000</v>
      </c>
      <c r="F229" s="564"/>
    </row>
    <row r="230" spans="1:6" ht="15">
      <c r="A230" s="560">
        <v>221</v>
      </c>
      <c r="B230" s="566"/>
      <c r="C230" s="591" t="s">
        <v>798</v>
      </c>
      <c r="D230" s="591" t="s">
        <v>1394</v>
      </c>
      <c r="E230" s="587">
        <v>1449000</v>
      </c>
      <c r="F230" s="564"/>
    </row>
    <row r="231" spans="1:6" ht="15">
      <c r="A231" s="560">
        <v>222</v>
      </c>
      <c r="B231" s="566"/>
      <c r="C231" s="591" t="s">
        <v>798</v>
      </c>
      <c r="D231" s="591" t="s">
        <v>1395</v>
      </c>
      <c r="E231" s="587">
        <v>1357000</v>
      </c>
      <c r="F231" s="564"/>
    </row>
    <row r="232" spans="1:6" ht="15">
      <c r="A232" s="560">
        <v>223</v>
      </c>
      <c r="B232" s="566"/>
      <c r="C232" s="591" t="s">
        <v>798</v>
      </c>
      <c r="D232" s="591" t="s">
        <v>1396</v>
      </c>
      <c r="E232" s="587">
        <v>1322500</v>
      </c>
      <c r="F232" s="564"/>
    </row>
    <row r="233" spans="1:6" ht="15">
      <c r="A233" s="560">
        <v>224</v>
      </c>
      <c r="B233" s="566"/>
      <c r="C233" s="591" t="s">
        <v>798</v>
      </c>
      <c r="D233" s="591" t="s">
        <v>1397</v>
      </c>
      <c r="E233" s="587">
        <v>1449000</v>
      </c>
      <c r="F233" s="564"/>
    </row>
    <row r="234" spans="1:6" ht="15">
      <c r="A234" s="560">
        <v>225</v>
      </c>
      <c r="B234" s="595" t="s">
        <v>1398</v>
      </c>
      <c r="C234" s="591" t="s">
        <v>798</v>
      </c>
      <c r="D234" s="591" t="s">
        <v>1393</v>
      </c>
      <c r="E234" s="587">
        <v>1552500</v>
      </c>
      <c r="F234" s="564"/>
    </row>
    <row r="235" spans="1:6" ht="15">
      <c r="A235" s="560">
        <v>226</v>
      </c>
      <c r="B235" s="565"/>
      <c r="C235" s="591" t="s">
        <v>798</v>
      </c>
      <c r="D235" s="591" t="s">
        <v>1394</v>
      </c>
      <c r="E235" s="587">
        <v>1552500</v>
      </c>
      <c r="F235" s="564"/>
    </row>
    <row r="236" spans="1:6" ht="15">
      <c r="A236" s="560">
        <v>227</v>
      </c>
      <c r="B236" s="565"/>
      <c r="C236" s="591" t="s">
        <v>798</v>
      </c>
      <c r="D236" s="591" t="s">
        <v>1395</v>
      </c>
      <c r="E236" s="587">
        <v>1495000</v>
      </c>
      <c r="F236" s="564"/>
    </row>
    <row r="237" spans="1:6" ht="15">
      <c r="A237" s="560">
        <v>228</v>
      </c>
      <c r="B237" s="565"/>
      <c r="C237" s="591" t="s">
        <v>798</v>
      </c>
      <c r="D237" s="591" t="s">
        <v>1396</v>
      </c>
      <c r="E237" s="587">
        <v>1368500</v>
      </c>
      <c r="F237" s="564"/>
    </row>
    <row r="238" spans="1:6" ht="15">
      <c r="A238" s="560">
        <v>229</v>
      </c>
      <c r="B238" s="565"/>
      <c r="C238" s="591" t="s">
        <v>798</v>
      </c>
      <c r="D238" s="591" t="s">
        <v>1397</v>
      </c>
      <c r="E238" s="587">
        <v>1449000</v>
      </c>
      <c r="F238" s="564"/>
    </row>
    <row r="239" spans="1:6" ht="15">
      <c r="A239" s="560">
        <v>230</v>
      </c>
      <c r="B239" s="596" t="s">
        <v>1399</v>
      </c>
      <c r="C239" s="591" t="s">
        <v>798</v>
      </c>
      <c r="D239" s="591" t="s">
        <v>1400</v>
      </c>
      <c r="E239" s="587">
        <v>1656000</v>
      </c>
      <c r="F239" s="564"/>
    </row>
    <row r="240" spans="1:6" ht="15">
      <c r="A240" s="560">
        <v>231</v>
      </c>
      <c r="B240" s="596"/>
      <c r="C240" s="591" t="s">
        <v>798</v>
      </c>
      <c r="D240" s="591" t="s">
        <v>1394</v>
      </c>
      <c r="E240" s="587">
        <v>1656000</v>
      </c>
      <c r="F240" s="564"/>
    </row>
    <row r="241" spans="1:6" ht="15">
      <c r="A241" s="560">
        <v>232</v>
      </c>
      <c r="B241" s="596"/>
      <c r="C241" s="591" t="s">
        <v>798</v>
      </c>
      <c r="D241" s="591" t="s">
        <v>1395</v>
      </c>
      <c r="E241" s="587">
        <v>1587000</v>
      </c>
      <c r="F241" s="564"/>
    </row>
    <row r="242" spans="1:6" ht="15">
      <c r="A242" s="560">
        <v>233</v>
      </c>
      <c r="B242" s="596"/>
      <c r="C242" s="591" t="s">
        <v>798</v>
      </c>
      <c r="D242" s="591" t="s">
        <v>1396</v>
      </c>
      <c r="E242" s="587">
        <v>1437500</v>
      </c>
      <c r="F242" s="564"/>
    </row>
    <row r="243" spans="1:6" ht="15">
      <c r="A243" s="560">
        <v>234</v>
      </c>
      <c r="B243" s="596"/>
      <c r="C243" s="591" t="s">
        <v>798</v>
      </c>
      <c r="D243" s="591" t="s">
        <v>1397</v>
      </c>
      <c r="E243" s="587">
        <v>1449000</v>
      </c>
      <c r="F243" s="597" t="s">
        <v>1401</v>
      </c>
    </row>
    <row r="244" spans="1:6" ht="15">
      <c r="A244" s="560">
        <v>235</v>
      </c>
      <c r="B244" s="598" t="s">
        <v>1402</v>
      </c>
      <c r="C244" s="591" t="s">
        <v>58</v>
      </c>
      <c r="D244" s="591" t="s">
        <v>1055</v>
      </c>
      <c r="E244" s="587">
        <v>18630</v>
      </c>
      <c r="F244" s="599"/>
    </row>
    <row r="245" spans="1:6" ht="15">
      <c r="A245" s="560">
        <v>236</v>
      </c>
      <c r="B245" s="564"/>
      <c r="C245" s="591" t="s">
        <v>58</v>
      </c>
      <c r="D245" s="591" t="s">
        <v>1403</v>
      </c>
      <c r="E245" s="587">
        <v>32430</v>
      </c>
      <c r="F245" s="599"/>
    </row>
    <row r="246" spans="1:6" ht="15">
      <c r="A246" s="560">
        <v>237</v>
      </c>
      <c r="B246" s="564"/>
      <c r="C246" s="591" t="s">
        <v>58</v>
      </c>
      <c r="D246" s="591" t="s">
        <v>1404</v>
      </c>
      <c r="E246" s="587">
        <v>41630</v>
      </c>
      <c r="F246" s="599"/>
    </row>
    <row r="247" spans="1:6" ht="15">
      <c r="A247" s="560">
        <v>238</v>
      </c>
      <c r="B247" s="564"/>
      <c r="C247" s="591" t="s">
        <v>58</v>
      </c>
      <c r="D247" s="591" t="s">
        <v>1405</v>
      </c>
      <c r="E247" s="587">
        <v>66700</v>
      </c>
      <c r="F247" s="599"/>
    </row>
    <row r="248" spans="1:6" ht="15">
      <c r="A248" s="560">
        <v>239</v>
      </c>
      <c r="B248" s="564"/>
      <c r="C248" s="591" t="s">
        <v>58</v>
      </c>
      <c r="D248" s="591" t="s">
        <v>1406</v>
      </c>
      <c r="E248" s="587">
        <v>102120</v>
      </c>
      <c r="F248" s="599"/>
    </row>
    <row r="249" spans="1:6" ht="15">
      <c r="A249" s="560">
        <v>240</v>
      </c>
      <c r="B249" s="565"/>
      <c r="C249" s="591" t="s">
        <v>58</v>
      </c>
      <c r="D249" s="591" t="s">
        <v>1407</v>
      </c>
      <c r="E249" s="587">
        <v>161000</v>
      </c>
      <c r="F249" s="599"/>
    </row>
    <row r="250" spans="1:6" ht="15">
      <c r="A250" s="560">
        <v>241</v>
      </c>
      <c r="B250" s="565"/>
      <c r="C250" s="591" t="s">
        <v>58</v>
      </c>
      <c r="D250" s="591" t="s">
        <v>1408</v>
      </c>
      <c r="E250" s="587">
        <v>236900</v>
      </c>
      <c r="F250" s="599"/>
    </row>
    <row r="251" spans="1:6" ht="15">
      <c r="A251" s="560">
        <v>242</v>
      </c>
      <c r="B251" s="565"/>
      <c r="C251" s="591" t="s">
        <v>58</v>
      </c>
      <c r="D251" s="591" t="s">
        <v>1409</v>
      </c>
      <c r="E251" s="587">
        <v>331200</v>
      </c>
      <c r="F251" s="599"/>
    </row>
    <row r="252" spans="1:6" ht="15">
      <c r="A252" s="560">
        <v>243</v>
      </c>
      <c r="B252" s="565"/>
      <c r="C252" s="591" t="s">
        <v>58</v>
      </c>
      <c r="D252" s="591" t="s">
        <v>1410</v>
      </c>
      <c r="E252" s="587">
        <v>494500</v>
      </c>
      <c r="F252" s="599"/>
    </row>
    <row r="253" spans="1:6" ht="15">
      <c r="A253" s="560">
        <v>244</v>
      </c>
      <c r="B253" s="565"/>
      <c r="C253" s="591" t="s">
        <v>58</v>
      </c>
      <c r="D253" s="591" t="s">
        <v>1411</v>
      </c>
      <c r="E253" s="587">
        <v>799250</v>
      </c>
      <c r="F253" s="599"/>
    </row>
    <row r="254" spans="1:6" ht="15">
      <c r="A254" s="560">
        <v>245</v>
      </c>
      <c r="B254" s="564" t="s">
        <v>1412</v>
      </c>
      <c r="C254" s="591" t="s">
        <v>756</v>
      </c>
      <c r="D254" s="591" t="s">
        <v>1055</v>
      </c>
      <c r="E254" s="587">
        <v>3450</v>
      </c>
      <c r="F254" s="599"/>
    </row>
    <row r="255" spans="1:6" ht="15">
      <c r="A255" s="560">
        <v>246</v>
      </c>
      <c r="B255" s="564"/>
      <c r="C255" s="591" t="s">
        <v>756</v>
      </c>
      <c r="D255" s="591" t="s">
        <v>1403</v>
      </c>
      <c r="E255" s="587">
        <v>4600</v>
      </c>
      <c r="F255" s="599"/>
    </row>
    <row r="256" spans="1:6" ht="15">
      <c r="A256" s="560">
        <v>247</v>
      </c>
      <c r="B256" s="564"/>
      <c r="C256" s="591" t="s">
        <v>756</v>
      </c>
      <c r="D256" s="591" t="s">
        <v>1404</v>
      </c>
      <c r="E256" s="587">
        <v>8280</v>
      </c>
      <c r="F256" s="599"/>
    </row>
    <row r="257" spans="1:6" ht="15">
      <c r="A257" s="560">
        <v>248</v>
      </c>
      <c r="B257" s="564"/>
      <c r="C257" s="591" t="s">
        <v>756</v>
      </c>
      <c r="D257" s="591" t="s">
        <v>1405</v>
      </c>
      <c r="E257" s="587">
        <v>11730</v>
      </c>
      <c r="F257" s="599"/>
    </row>
    <row r="258" spans="1:6" ht="15">
      <c r="A258" s="560">
        <v>249</v>
      </c>
      <c r="B258" s="564"/>
      <c r="C258" s="591" t="s">
        <v>756</v>
      </c>
      <c r="D258" s="591" t="s">
        <v>1406</v>
      </c>
      <c r="E258" s="587">
        <v>23230</v>
      </c>
      <c r="F258" s="599"/>
    </row>
    <row r="259" spans="1:6" ht="15">
      <c r="A259" s="560">
        <v>250</v>
      </c>
      <c r="B259" s="565"/>
      <c r="C259" s="591" t="s">
        <v>756</v>
      </c>
      <c r="D259" s="591" t="s">
        <v>1407</v>
      </c>
      <c r="E259" s="587">
        <v>69920</v>
      </c>
      <c r="F259" s="599"/>
    </row>
    <row r="260" spans="1:6" ht="15">
      <c r="A260" s="560">
        <v>251</v>
      </c>
      <c r="B260" s="565"/>
      <c r="C260" s="591" t="s">
        <v>756</v>
      </c>
      <c r="D260" s="591" t="s">
        <v>1408</v>
      </c>
      <c r="E260" s="587">
        <v>90620</v>
      </c>
      <c r="F260" s="599"/>
    </row>
    <row r="261" spans="1:6" ht="15">
      <c r="A261" s="560">
        <v>252</v>
      </c>
      <c r="B261" s="565"/>
      <c r="C261" s="591" t="s">
        <v>756</v>
      </c>
      <c r="D261" s="591" t="s">
        <v>1409</v>
      </c>
      <c r="E261" s="587">
        <v>143750</v>
      </c>
      <c r="F261" s="599"/>
    </row>
    <row r="262" spans="1:6" ht="15">
      <c r="A262" s="560">
        <v>253</v>
      </c>
      <c r="B262" s="565"/>
      <c r="C262" s="591" t="s">
        <v>756</v>
      </c>
      <c r="D262" s="591" t="s">
        <v>1410</v>
      </c>
      <c r="E262" s="587">
        <v>257600</v>
      </c>
      <c r="F262" s="599"/>
    </row>
    <row r="263" spans="1:6" ht="15">
      <c r="A263" s="560">
        <v>254</v>
      </c>
      <c r="B263" s="565"/>
      <c r="C263" s="591" t="s">
        <v>756</v>
      </c>
      <c r="D263" s="591" t="s">
        <v>1411</v>
      </c>
      <c r="E263" s="587">
        <v>361100</v>
      </c>
      <c r="F263" s="599"/>
    </row>
    <row r="264" spans="1:6" ht="15">
      <c r="A264" s="560">
        <v>255</v>
      </c>
      <c r="B264" s="564" t="s">
        <v>1413</v>
      </c>
      <c r="C264" s="591" t="s">
        <v>756</v>
      </c>
      <c r="D264" s="591" t="s">
        <v>1414</v>
      </c>
      <c r="E264" s="587">
        <v>2990</v>
      </c>
      <c r="F264" s="599"/>
    </row>
    <row r="265" spans="1:6" ht="15">
      <c r="A265" s="560">
        <v>256</v>
      </c>
      <c r="B265" s="564"/>
      <c r="C265" s="591" t="s">
        <v>756</v>
      </c>
      <c r="D265" s="591" t="s">
        <v>1403</v>
      </c>
      <c r="E265" s="587">
        <v>4600</v>
      </c>
      <c r="F265" s="599"/>
    </row>
    <row r="266" spans="1:6" ht="15">
      <c r="A266" s="560">
        <v>257</v>
      </c>
      <c r="B266" s="564"/>
      <c r="C266" s="591" t="s">
        <v>756</v>
      </c>
      <c r="D266" s="591" t="s">
        <v>1404</v>
      </c>
      <c r="E266" s="587">
        <v>7475</v>
      </c>
      <c r="F266" s="599"/>
    </row>
    <row r="267" spans="1:6" ht="15">
      <c r="A267" s="560">
        <v>258</v>
      </c>
      <c r="B267" s="564"/>
      <c r="C267" s="591" t="s">
        <v>756</v>
      </c>
      <c r="D267" s="591" t="s">
        <v>1405</v>
      </c>
      <c r="E267" s="587">
        <v>14030</v>
      </c>
      <c r="F267" s="599"/>
    </row>
    <row r="268" spans="1:6" ht="15">
      <c r="A268" s="560">
        <v>259</v>
      </c>
      <c r="B268" s="564"/>
      <c r="C268" s="591" t="s">
        <v>756</v>
      </c>
      <c r="D268" s="591" t="s">
        <v>1406</v>
      </c>
      <c r="E268" s="587">
        <v>28750</v>
      </c>
      <c r="F268" s="599"/>
    </row>
    <row r="269" spans="1:6" ht="15">
      <c r="A269" s="560">
        <v>260</v>
      </c>
      <c r="B269" s="565"/>
      <c r="C269" s="591" t="s">
        <v>756</v>
      </c>
      <c r="D269" s="591" t="s">
        <v>1407</v>
      </c>
      <c r="E269" s="587">
        <v>59800</v>
      </c>
      <c r="F269" s="599"/>
    </row>
    <row r="270" spans="1:6" ht="15">
      <c r="A270" s="560">
        <v>261</v>
      </c>
      <c r="B270" s="565"/>
      <c r="C270" s="591" t="s">
        <v>756</v>
      </c>
      <c r="D270" s="591" t="s">
        <v>1408</v>
      </c>
      <c r="E270" s="587">
        <v>91540</v>
      </c>
      <c r="F270" s="599"/>
    </row>
    <row r="271" spans="1:6" ht="15">
      <c r="A271" s="560">
        <v>262</v>
      </c>
      <c r="B271" s="565"/>
      <c r="C271" s="591" t="s">
        <v>756</v>
      </c>
      <c r="D271" s="591" t="s">
        <v>1409</v>
      </c>
      <c r="E271" s="587">
        <v>114080</v>
      </c>
      <c r="F271" s="599"/>
    </row>
    <row r="272" spans="1:6" ht="15">
      <c r="A272" s="560">
        <v>263</v>
      </c>
      <c r="B272" s="565"/>
      <c r="C272" s="591" t="s">
        <v>756</v>
      </c>
      <c r="D272" s="591" t="s">
        <v>1410</v>
      </c>
      <c r="E272" s="587">
        <v>190900</v>
      </c>
      <c r="F272" s="599"/>
    </row>
    <row r="273" spans="1:6" ht="15">
      <c r="A273" s="560">
        <v>264</v>
      </c>
      <c r="B273" s="565"/>
      <c r="C273" s="591" t="s">
        <v>756</v>
      </c>
      <c r="D273" s="591" t="s">
        <v>1411</v>
      </c>
      <c r="E273" s="587">
        <v>303600</v>
      </c>
      <c r="F273" s="599"/>
    </row>
    <row r="274" spans="1:6" ht="15">
      <c r="A274" s="560">
        <v>265</v>
      </c>
      <c r="B274" s="564" t="s">
        <v>1415</v>
      </c>
      <c r="C274" s="591" t="s">
        <v>756</v>
      </c>
      <c r="D274" s="591" t="s">
        <v>1416</v>
      </c>
      <c r="E274" s="587">
        <v>4140</v>
      </c>
      <c r="F274" s="599"/>
    </row>
    <row r="275" spans="1:6" ht="15">
      <c r="A275" s="560">
        <v>266</v>
      </c>
      <c r="B275" s="564"/>
      <c r="C275" s="591" t="s">
        <v>756</v>
      </c>
      <c r="D275" s="591" t="s">
        <v>1403</v>
      </c>
      <c r="E275" s="587">
        <v>6440</v>
      </c>
      <c r="F275" s="599"/>
    </row>
    <row r="276" spans="1:6" ht="15">
      <c r="A276" s="560">
        <v>267</v>
      </c>
      <c r="B276" s="564"/>
      <c r="C276" s="591" t="s">
        <v>756</v>
      </c>
      <c r="D276" s="591" t="s">
        <v>1404</v>
      </c>
      <c r="E276" s="587">
        <v>10580</v>
      </c>
      <c r="F276" s="599"/>
    </row>
    <row r="277" spans="1:6" ht="15">
      <c r="A277" s="560">
        <v>268</v>
      </c>
      <c r="B277" s="564"/>
      <c r="C277" s="591" t="s">
        <v>756</v>
      </c>
      <c r="D277" s="591" t="s">
        <v>1405</v>
      </c>
      <c r="E277" s="587">
        <v>16675</v>
      </c>
      <c r="F277" s="599"/>
    </row>
    <row r="278" spans="1:6" ht="15">
      <c r="A278" s="560">
        <v>269</v>
      </c>
      <c r="B278" s="564"/>
      <c r="C278" s="591" t="s">
        <v>756</v>
      </c>
      <c r="D278" s="591" t="s">
        <v>1406</v>
      </c>
      <c r="E278" s="587">
        <v>32890</v>
      </c>
      <c r="F278" s="599"/>
    </row>
    <row r="279" spans="1:6" ht="15">
      <c r="A279" s="560">
        <v>270</v>
      </c>
      <c r="B279" s="565"/>
      <c r="C279" s="591" t="s">
        <v>756</v>
      </c>
      <c r="D279" s="591" t="s">
        <v>1407</v>
      </c>
      <c r="E279" s="587">
        <v>82570</v>
      </c>
      <c r="F279" s="599"/>
    </row>
    <row r="280" spans="1:6" ht="15">
      <c r="A280" s="560">
        <v>271</v>
      </c>
      <c r="B280" s="565"/>
      <c r="C280" s="591" t="s">
        <v>756</v>
      </c>
      <c r="D280" s="591" t="s">
        <v>1408</v>
      </c>
      <c r="E280" s="587">
        <v>98440</v>
      </c>
      <c r="F280" s="599"/>
    </row>
    <row r="281" spans="1:6" ht="15">
      <c r="A281" s="560">
        <v>272</v>
      </c>
      <c r="B281" s="565"/>
      <c r="C281" s="591" t="s">
        <v>756</v>
      </c>
      <c r="D281" s="591" t="s">
        <v>1409</v>
      </c>
      <c r="E281" s="587">
        <v>154100</v>
      </c>
      <c r="F281" s="599"/>
    </row>
    <row r="282" spans="1:6" ht="15">
      <c r="A282" s="560">
        <v>273</v>
      </c>
      <c r="B282" s="565"/>
      <c r="C282" s="591" t="s">
        <v>756</v>
      </c>
      <c r="D282" s="591" t="s">
        <v>1410</v>
      </c>
      <c r="E282" s="587">
        <v>267950</v>
      </c>
      <c r="F282" s="599"/>
    </row>
    <row r="283" spans="1:6" ht="15">
      <c r="A283" s="560">
        <v>274</v>
      </c>
      <c r="B283" s="565"/>
      <c r="C283" s="591" t="s">
        <v>756</v>
      </c>
      <c r="D283" s="591" t="s">
        <v>1411</v>
      </c>
      <c r="E283" s="587">
        <v>386400</v>
      </c>
      <c r="F283" s="599"/>
    </row>
    <row r="284" spans="1:6" ht="15">
      <c r="A284" s="560">
        <v>275</v>
      </c>
      <c r="B284" s="564" t="s">
        <v>1417</v>
      </c>
      <c r="C284" s="591" t="s">
        <v>756</v>
      </c>
      <c r="D284" s="591" t="s">
        <v>1055</v>
      </c>
      <c r="E284" s="587">
        <v>1725</v>
      </c>
      <c r="F284" s="599"/>
    </row>
    <row r="285" spans="1:6" ht="15">
      <c r="A285" s="560">
        <v>276</v>
      </c>
      <c r="B285" s="564"/>
      <c r="C285" s="591" t="s">
        <v>756</v>
      </c>
      <c r="D285" s="591" t="s">
        <v>1403</v>
      </c>
      <c r="E285" s="587">
        <v>2990</v>
      </c>
      <c r="F285" s="599"/>
    </row>
    <row r="286" spans="1:6" ht="15">
      <c r="A286" s="560">
        <v>277</v>
      </c>
      <c r="B286" s="564"/>
      <c r="C286" s="591" t="s">
        <v>756</v>
      </c>
      <c r="D286" s="591" t="s">
        <v>1404</v>
      </c>
      <c r="E286" s="587">
        <v>5060</v>
      </c>
      <c r="F286" s="599"/>
    </row>
    <row r="287" spans="1:6" ht="15">
      <c r="A287" s="560">
        <v>278</v>
      </c>
      <c r="B287" s="564"/>
      <c r="C287" s="591" t="s">
        <v>756</v>
      </c>
      <c r="D287" s="591" t="s">
        <v>1405</v>
      </c>
      <c r="E287" s="587">
        <v>7820</v>
      </c>
      <c r="F287" s="599"/>
    </row>
    <row r="288" spans="1:6" ht="15">
      <c r="A288" s="560">
        <v>279</v>
      </c>
      <c r="B288" s="564"/>
      <c r="C288" s="591" t="s">
        <v>756</v>
      </c>
      <c r="D288" s="591" t="s">
        <v>1406</v>
      </c>
      <c r="E288" s="587">
        <v>14030</v>
      </c>
      <c r="F288" s="599"/>
    </row>
    <row r="289" spans="1:6" ht="15">
      <c r="A289" s="560">
        <v>280</v>
      </c>
      <c r="B289" s="564"/>
      <c r="C289" s="591" t="s">
        <v>756</v>
      </c>
      <c r="D289" s="591" t="s">
        <v>1407</v>
      </c>
      <c r="E289" s="587">
        <v>28750</v>
      </c>
      <c r="F289" s="599"/>
    </row>
    <row r="290" spans="1:6" ht="15">
      <c r="A290" s="560">
        <v>281</v>
      </c>
      <c r="B290" s="564"/>
      <c r="C290" s="591" t="s">
        <v>756</v>
      </c>
      <c r="D290" s="591" t="s">
        <v>1408</v>
      </c>
      <c r="E290" s="587">
        <v>45540</v>
      </c>
      <c r="F290" s="599"/>
    </row>
    <row r="291" spans="1:6" ht="15">
      <c r="A291" s="560">
        <v>282</v>
      </c>
      <c r="B291" s="564"/>
      <c r="C291" s="591" t="s">
        <v>756</v>
      </c>
      <c r="D291" s="591" t="s">
        <v>1409</v>
      </c>
      <c r="E291" s="587">
        <v>77050</v>
      </c>
      <c r="F291" s="599"/>
    </row>
    <row r="292" spans="1:6" ht="15">
      <c r="A292" s="560">
        <v>283</v>
      </c>
      <c r="B292" s="564"/>
      <c r="C292" s="591" t="s">
        <v>756</v>
      </c>
      <c r="D292" s="591" t="s">
        <v>1410</v>
      </c>
      <c r="E292" s="587">
        <v>125350</v>
      </c>
      <c r="F292" s="599"/>
    </row>
    <row r="293" spans="1:6" ht="15">
      <c r="A293" s="560">
        <v>284</v>
      </c>
      <c r="B293" s="564"/>
      <c r="C293" s="591" t="s">
        <v>756</v>
      </c>
      <c r="D293" s="591" t="s">
        <v>1411</v>
      </c>
      <c r="E293" s="587">
        <v>162150</v>
      </c>
      <c r="F293" s="599"/>
    </row>
    <row r="294" spans="1:6" ht="15">
      <c r="A294" s="560">
        <v>285</v>
      </c>
      <c r="B294" s="564" t="s">
        <v>1418</v>
      </c>
      <c r="C294" s="591" t="s">
        <v>756</v>
      </c>
      <c r="D294" s="591" t="s">
        <v>1414</v>
      </c>
      <c r="E294" s="587">
        <v>26450</v>
      </c>
      <c r="F294" s="599"/>
    </row>
    <row r="295" spans="1:6" ht="15">
      <c r="A295" s="560">
        <v>286</v>
      </c>
      <c r="B295" s="564"/>
      <c r="C295" s="591" t="s">
        <v>756</v>
      </c>
      <c r="D295" s="591" t="s">
        <v>1403</v>
      </c>
      <c r="E295" s="587">
        <v>27830</v>
      </c>
      <c r="F295" s="599"/>
    </row>
    <row r="296" spans="1:6" ht="15">
      <c r="A296" s="560">
        <v>287</v>
      </c>
      <c r="B296" s="564"/>
      <c r="C296" s="591" t="s">
        <v>756</v>
      </c>
      <c r="D296" s="591" t="s">
        <v>1404</v>
      </c>
      <c r="E296" s="587">
        <v>46920</v>
      </c>
      <c r="F296" s="599"/>
    </row>
    <row r="297" spans="1:6" ht="15">
      <c r="A297" s="560">
        <v>288</v>
      </c>
      <c r="B297" s="564" t="s">
        <v>1419</v>
      </c>
      <c r="C297" s="591" t="s">
        <v>756</v>
      </c>
      <c r="D297" s="591" t="s">
        <v>1414</v>
      </c>
      <c r="E297" s="587">
        <v>32200</v>
      </c>
      <c r="F297" s="599"/>
    </row>
    <row r="298" spans="1:6" ht="15">
      <c r="A298" s="560">
        <v>289</v>
      </c>
      <c r="B298" s="564"/>
      <c r="C298" s="591" t="s">
        <v>756</v>
      </c>
      <c r="D298" s="591" t="s">
        <v>1403</v>
      </c>
      <c r="E298" s="587">
        <v>50600</v>
      </c>
      <c r="F298" s="599"/>
    </row>
    <row r="299" spans="1:6" ht="15">
      <c r="A299" s="560">
        <v>290</v>
      </c>
      <c r="B299" s="564" t="s">
        <v>1420</v>
      </c>
      <c r="C299" s="591" t="s">
        <v>756</v>
      </c>
      <c r="D299" s="591" t="s">
        <v>1421</v>
      </c>
      <c r="E299" s="587">
        <v>2875</v>
      </c>
      <c r="F299" s="599"/>
    </row>
    <row r="300" spans="1:6" ht="15">
      <c r="A300" s="560">
        <v>291</v>
      </c>
      <c r="B300" s="564"/>
      <c r="C300" s="591" t="s">
        <v>756</v>
      </c>
      <c r="D300" s="591" t="s">
        <v>1422</v>
      </c>
      <c r="E300" s="587">
        <v>4600</v>
      </c>
      <c r="F300" s="599"/>
    </row>
    <row r="301" spans="1:6" ht="15">
      <c r="A301" s="560">
        <v>292</v>
      </c>
      <c r="B301" s="564"/>
      <c r="C301" s="591" t="s">
        <v>756</v>
      </c>
      <c r="D301" s="591" t="s">
        <v>1423</v>
      </c>
      <c r="E301" s="587">
        <v>5750</v>
      </c>
      <c r="F301" s="599"/>
    </row>
    <row r="302" spans="1:6" ht="15">
      <c r="A302" s="560">
        <v>293</v>
      </c>
      <c r="B302" s="564"/>
      <c r="C302" s="591" t="s">
        <v>756</v>
      </c>
      <c r="D302" s="591" t="s">
        <v>1424</v>
      </c>
      <c r="E302" s="587">
        <v>8050</v>
      </c>
      <c r="F302" s="599"/>
    </row>
    <row r="303" spans="1:6" ht="15">
      <c r="A303" s="560">
        <v>294</v>
      </c>
      <c r="B303" s="564"/>
      <c r="C303" s="591" t="s">
        <v>756</v>
      </c>
      <c r="D303" s="591" t="s">
        <v>1425</v>
      </c>
      <c r="E303" s="587">
        <v>11500</v>
      </c>
      <c r="F303" s="599"/>
    </row>
    <row r="304" spans="1:6" ht="15">
      <c r="A304" s="560">
        <v>295</v>
      </c>
      <c r="B304" s="564"/>
      <c r="C304" s="591" t="s">
        <v>756</v>
      </c>
      <c r="D304" s="591" t="s">
        <v>1409</v>
      </c>
      <c r="E304" s="587">
        <v>16100</v>
      </c>
      <c r="F304" s="599"/>
    </row>
    <row r="305" spans="1:6" ht="15">
      <c r="A305" s="560">
        <v>296</v>
      </c>
      <c r="B305" s="564"/>
      <c r="C305" s="591" t="s">
        <v>756</v>
      </c>
      <c r="D305" s="591" t="s">
        <v>1410</v>
      </c>
      <c r="E305" s="587">
        <v>23000</v>
      </c>
      <c r="F305" s="599"/>
    </row>
    <row r="306" spans="1:6" ht="15">
      <c r="A306" s="560">
        <v>297</v>
      </c>
      <c r="B306" s="564" t="s">
        <v>1426</v>
      </c>
      <c r="C306" s="591" t="s">
        <v>756</v>
      </c>
      <c r="D306" s="591" t="s">
        <v>1427</v>
      </c>
      <c r="E306" s="587">
        <v>1150</v>
      </c>
      <c r="F306" s="599"/>
    </row>
    <row r="307" spans="1:6" ht="15">
      <c r="A307" s="560">
        <v>298</v>
      </c>
      <c r="B307" s="564"/>
      <c r="C307" s="591" t="s">
        <v>756</v>
      </c>
      <c r="D307" s="591" t="s">
        <v>1428</v>
      </c>
      <c r="E307" s="587">
        <v>1725</v>
      </c>
      <c r="F307" s="599"/>
    </row>
    <row r="308" spans="1:6" ht="15">
      <c r="A308" s="560">
        <v>299</v>
      </c>
      <c r="B308" s="564"/>
      <c r="C308" s="591" t="s">
        <v>756</v>
      </c>
      <c r="D308" s="591" t="s">
        <v>1421</v>
      </c>
      <c r="E308" s="587">
        <v>2300</v>
      </c>
      <c r="F308" s="599"/>
    </row>
    <row r="309" spans="1:6" ht="15">
      <c r="A309" s="560">
        <v>300</v>
      </c>
      <c r="B309" s="564"/>
      <c r="C309" s="591" t="s">
        <v>756</v>
      </c>
      <c r="D309" s="591" t="s">
        <v>1422</v>
      </c>
      <c r="E309" s="587">
        <v>2875</v>
      </c>
      <c r="F309" s="599"/>
    </row>
    <row r="310" spans="1:6" ht="15">
      <c r="A310" s="560">
        <v>301</v>
      </c>
      <c r="B310" s="564"/>
      <c r="C310" s="591" t="s">
        <v>756</v>
      </c>
      <c r="D310" s="591" t="s">
        <v>1423</v>
      </c>
      <c r="E310" s="587">
        <v>3450</v>
      </c>
      <c r="F310" s="599"/>
    </row>
    <row r="311" spans="1:6" ht="15">
      <c r="A311" s="560">
        <v>302</v>
      </c>
      <c r="B311" s="564"/>
      <c r="C311" s="591" t="s">
        <v>756</v>
      </c>
      <c r="D311" s="591" t="s">
        <v>1424</v>
      </c>
      <c r="E311" s="587">
        <v>4600</v>
      </c>
      <c r="F311" s="599"/>
    </row>
    <row r="312" spans="1:6" ht="15">
      <c r="A312" s="560">
        <v>303</v>
      </c>
      <c r="B312" s="564"/>
      <c r="C312" s="591" t="s">
        <v>756</v>
      </c>
      <c r="D312" s="591" t="s">
        <v>1425</v>
      </c>
      <c r="E312" s="587">
        <v>6900</v>
      </c>
      <c r="F312" s="599"/>
    </row>
    <row r="313" spans="1:6" ht="15">
      <c r="A313" s="560">
        <v>304</v>
      </c>
      <c r="B313" s="564"/>
      <c r="C313" s="591" t="s">
        <v>756</v>
      </c>
      <c r="D313" s="591" t="s">
        <v>1409</v>
      </c>
      <c r="E313" s="587">
        <v>11500</v>
      </c>
      <c r="F313" s="599"/>
    </row>
    <row r="314" spans="1:6" ht="15">
      <c r="A314" s="560">
        <v>305</v>
      </c>
      <c r="B314" s="564"/>
      <c r="C314" s="591" t="s">
        <v>756</v>
      </c>
      <c r="D314" s="591" t="s">
        <v>1410</v>
      </c>
      <c r="E314" s="587">
        <v>17250</v>
      </c>
      <c r="F314" s="599"/>
    </row>
    <row r="315" spans="1:6" ht="57">
      <c r="A315" s="560">
        <v>306</v>
      </c>
      <c r="B315" s="593" t="s">
        <v>1429</v>
      </c>
      <c r="C315" s="560" t="s">
        <v>788</v>
      </c>
      <c r="D315" s="591"/>
      <c r="E315" s="587">
        <v>897000</v>
      </c>
      <c r="F315" s="599"/>
    </row>
    <row r="316" spans="1:6" ht="42.75">
      <c r="A316" s="560">
        <v>307</v>
      </c>
      <c r="B316" s="593" t="s">
        <v>1430</v>
      </c>
      <c r="C316" s="560" t="s">
        <v>756</v>
      </c>
      <c r="D316" s="591"/>
      <c r="E316" s="587">
        <v>299000</v>
      </c>
      <c r="F316" s="599"/>
    </row>
    <row r="317" spans="1:6" ht="15">
      <c r="A317" s="560">
        <v>308</v>
      </c>
      <c r="B317" s="592" t="s">
        <v>1431</v>
      </c>
      <c r="C317" s="591" t="s">
        <v>788</v>
      </c>
      <c r="D317" s="591"/>
      <c r="E317" s="587">
        <v>2200000</v>
      </c>
      <c r="F317" s="599"/>
    </row>
    <row r="318" spans="1:6" ht="28.5">
      <c r="A318" s="560">
        <v>309</v>
      </c>
      <c r="B318" s="593" t="s">
        <v>1432</v>
      </c>
      <c r="C318" s="591" t="s">
        <v>756</v>
      </c>
      <c r="D318" s="591"/>
      <c r="E318" s="587">
        <v>500000</v>
      </c>
      <c r="F318" s="599"/>
    </row>
    <row r="319" spans="1:6" ht="15">
      <c r="A319" s="560">
        <v>310</v>
      </c>
      <c r="B319" s="592" t="s">
        <v>1433</v>
      </c>
      <c r="C319" s="591" t="s">
        <v>788</v>
      </c>
      <c r="D319" s="591" t="s">
        <v>1434</v>
      </c>
      <c r="E319" s="587">
        <v>1725000</v>
      </c>
      <c r="F319" s="599"/>
    </row>
    <row r="320" spans="1:6" ht="15">
      <c r="A320" s="560">
        <v>311</v>
      </c>
      <c r="B320" s="592" t="s">
        <v>1435</v>
      </c>
      <c r="C320" s="591" t="s">
        <v>756</v>
      </c>
      <c r="D320" s="591" t="s">
        <v>1436</v>
      </c>
      <c r="E320" s="587">
        <v>287500</v>
      </c>
      <c r="F320" s="599"/>
    </row>
    <row r="321" spans="1:6" ht="15">
      <c r="A321" s="560">
        <v>312</v>
      </c>
      <c r="B321" s="592" t="s">
        <v>1437</v>
      </c>
      <c r="C321" s="591" t="s">
        <v>756</v>
      </c>
      <c r="D321" s="591" t="s">
        <v>1438</v>
      </c>
      <c r="E321" s="587">
        <v>230000</v>
      </c>
      <c r="F321" s="599"/>
    </row>
    <row r="322" spans="1:6" ht="42.75">
      <c r="A322" s="560">
        <v>313</v>
      </c>
      <c r="B322" s="593" t="s">
        <v>1439</v>
      </c>
      <c r="C322" s="591" t="s">
        <v>756</v>
      </c>
      <c r="D322" s="591" t="s">
        <v>1440</v>
      </c>
      <c r="E322" s="587">
        <v>460000</v>
      </c>
      <c r="F322" s="599"/>
    </row>
    <row r="323" spans="1:6" ht="15">
      <c r="A323" s="560">
        <v>314</v>
      </c>
      <c r="B323" s="598" t="s">
        <v>1441</v>
      </c>
      <c r="C323" s="591" t="s">
        <v>58</v>
      </c>
      <c r="D323" s="591" t="s">
        <v>1427</v>
      </c>
      <c r="E323" s="587">
        <v>5290</v>
      </c>
      <c r="F323" s="599"/>
    </row>
    <row r="324" spans="1:6" ht="15">
      <c r="A324" s="560">
        <v>315</v>
      </c>
      <c r="B324" s="564"/>
      <c r="C324" s="591" t="s">
        <v>58</v>
      </c>
      <c r="D324" s="591" t="s">
        <v>1428</v>
      </c>
      <c r="E324" s="587">
        <v>6440</v>
      </c>
      <c r="F324" s="599"/>
    </row>
    <row r="325" spans="1:6" ht="15">
      <c r="A325" s="560">
        <v>316</v>
      </c>
      <c r="B325" s="564"/>
      <c r="C325" s="591" t="s">
        <v>58</v>
      </c>
      <c r="D325" s="591" t="s">
        <v>1421</v>
      </c>
      <c r="E325" s="587">
        <v>8050</v>
      </c>
      <c r="F325" s="599"/>
    </row>
    <row r="326" spans="1:6" ht="15">
      <c r="A326" s="560">
        <v>317</v>
      </c>
      <c r="B326" s="564"/>
      <c r="C326" s="591" t="s">
        <v>58</v>
      </c>
      <c r="D326" s="591" t="s">
        <v>1422</v>
      </c>
      <c r="E326" s="587">
        <v>12075</v>
      </c>
      <c r="F326" s="599"/>
    </row>
    <row r="327" spans="1:6" ht="15">
      <c r="A327" s="560">
        <v>318</v>
      </c>
      <c r="B327" s="564"/>
      <c r="C327" s="591" t="s">
        <v>58</v>
      </c>
      <c r="D327" s="591" t="s">
        <v>1423</v>
      </c>
      <c r="E327" s="587">
        <v>14375</v>
      </c>
      <c r="F327" s="599"/>
    </row>
    <row r="328" spans="1:6" ht="15">
      <c r="A328" s="560">
        <v>319</v>
      </c>
      <c r="B328" s="564"/>
      <c r="C328" s="591" t="s">
        <v>58</v>
      </c>
      <c r="D328" s="591" t="s">
        <v>1424</v>
      </c>
      <c r="E328" s="587">
        <v>18400</v>
      </c>
      <c r="F328" s="599"/>
    </row>
    <row r="329" spans="1:6" ht="15">
      <c r="A329" s="560">
        <v>320</v>
      </c>
      <c r="B329" s="564"/>
      <c r="C329" s="591" t="s">
        <v>58</v>
      </c>
      <c r="D329" s="591" t="s">
        <v>1425</v>
      </c>
      <c r="E329" s="587">
        <v>25875</v>
      </c>
      <c r="F329" s="599"/>
    </row>
    <row r="330" spans="1:6" ht="15">
      <c r="A330" s="560">
        <v>321</v>
      </c>
      <c r="B330" s="564"/>
      <c r="C330" s="591" t="s">
        <v>58</v>
      </c>
      <c r="D330" s="591" t="s">
        <v>1409</v>
      </c>
      <c r="E330" s="587">
        <v>31625</v>
      </c>
      <c r="F330" s="599"/>
    </row>
    <row r="331" spans="1:6" ht="15">
      <c r="A331" s="560">
        <v>322</v>
      </c>
      <c r="B331" s="564"/>
      <c r="C331" s="591" t="s">
        <v>58</v>
      </c>
      <c r="D331" s="591" t="s">
        <v>1410</v>
      </c>
      <c r="E331" s="587">
        <v>47725</v>
      </c>
      <c r="F331" s="599"/>
    </row>
    <row r="332" spans="1:6" ht="15">
      <c r="A332" s="560">
        <v>323</v>
      </c>
      <c r="B332" s="564" t="s">
        <v>1442</v>
      </c>
      <c r="C332" s="591" t="s">
        <v>756</v>
      </c>
      <c r="D332" s="591" t="s">
        <v>1427</v>
      </c>
      <c r="E332" s="587">
        <v>1380</v>
      </c>
      <c r="F332" s="599"/>
    </row>
    <row r="333" spans="1:6" ht="15">
      <c r="A333" s="560">
        <v>324</v>
      </c>
      <c r="B333" s="564"/>
      <c r="C333" s="591" t="s">
        <v>756</v>
      </c>
      <c r="D333" s="591" t="s">
        <v>1428</v>
      </c>
      <c r="E333" s="587">
        <v>1725</v>
      </c>
      <c r="F333" s="599"/>
    </row>
    <row r="334" spans="1:6" ht="15">
      <c r="A334" s="560">
        <v>325</v>
      </c>
      <c r="B334" s="564"/>
      <c r="C334" s="591" t="s">
        <v>756</v>
      </c>
      <c r="D334" s="591" t="s">
        <v>1421</v>
      </c>
      <c r="E334" s="587">
        <v>2300</v>
      </c>
      <c r="F334" s="599"/>
    </row>
    <row r="335" spans="1:6" ht="15">
      <c r="A335" s="560">
        <v>326</v>
      </c>
      <c r="B335" s="564"/>
      <c r="C335" s="591" t="s">
        <v>756</v>
      </c>
      <c r="D335" s="591" t="s">
        <v>1422</v>
      </c>
      <c r="E335" s="587">
        <v>4600</v>
      </c>
      <c r="F335" s="599"/>
    </row>
    <row r="336" spans="1:6" ht="15">
      <c r="A336" s="560">
        <v>327</v>
      </c>
      <c r="B336" s="564"/>
      <c r="C336" s="591" t="s">
        <v>756</v>
      </c>
      <c r="D336" s="591" t="s">
        <v>1423</v>
      </c>
      <c r="E336" s="587">
        <v>5750</v>
      </c>
      <c r="F336" s="599"/>
    </row>
    <row r="337" spans="1:6" ht="15">
      <c r="A337" s="560">
        <v>328</v>
      </c>
      <c r="B337" s="564"/>
      <c r="C337" s="591" t="s">
        <v>756</v>
      </c>
      <c r="D337" s="591" t="s">
        <v>1424</v>
      </c>
      <c r="E337" s="587">
        <v>8050</v>
      </c>
      <c r="F337" s="599"/>
    </row>
    <row r="338" spans="1:6" ht="15">
      <c r="A338" s="560">
        <v>329</v>
      </c>
      <c r="B338" s="564"/>
      <c r="C338" s="591" t="s">
        <v>756</v>
      </c>
      <c r="D338" s="591" t="s">
        <v>1425</v>
      </c>
      <c r="E338" s="587">
        <v>13800</v>
      </c>
      <c r="F338" s="599"/>
    </row>
    <row r="339" spans="1:6" ht="15">
      <c r="A339" s="560">
        <v>330</v>
      </c>
      <c r="B339" s="564"/>
      <c r="C339" s="591" t="s">
        <v>756</v>
      </c>
      <c r="D339" s="591" t="s">
        <v>1409</v>
      </c>
      <c r="E339" s="587">
        <v>19550</v>
      </c>
      <c r="F339" s="599"/>
    </row>
    <row r="340" spans="1:6" ht="15">
      <c r="A340" s="560">
        <v>331</v>
      </c>
      <c r="B340" s="564"/>
      <c r="C340" s="591" t="s">
        <v>756</v>
      </c>
      <c r="D340" s="591" t="s">
        <v>1410</v>
      </c>
      <c r="E340" s="587">
        <v>32200</v>
      </c>
      <c r="F340" s="599"/>
    </row>
    <row r="341" spans="1:6" ht="15">
      <c r="A341" s="560">
        <v>332</v>
      </c>
      <c r="B341" s="564" t="s">
        <v>1443</v>
      </c>
      <c r="C341" s="591" t="s">
        <v>756</v>
      </c>
      <c r="D341" s="591" t="s">
        <v>1427</v>
      </c>
      <c r="E341" s="587">
        <v>1725</v>
      </c>
      <c r="F341" s="599"/>
    </row>
    <row r="342" spans="1:6" ht="15">
      <c r="A342" s="560">
        <v>333</v>
      </c>
      <c r="B342" s="564"/>
      <c r="C342" s="591" t="s">
        <v>756</v>
      </c>
      <c r="D342" s="591" t="s">
        <v>1428</v>
      </c>
      <c r="E342" s="587">
        <v>2875</v>
      </c>
      <c r="F342" s="599"/>
    </row>
    <row r="343" spans="1:6" ht="15">
      <c r="A343" s="560">
        <v>334</v>
      </c>
      <c r="B343" s="564"/>
      <c r="C343" s="591" t="s">
        <v>756</v>
      </c>
      <c r="D343" s="591" t="s">
        <v>1421</v>
      </c>
      <c r="E343" s="587">
        <v>4025</v>
      </c>
      <c r="F343" s="599"/>
    </row>
    <row r="344" spans="1:6" ht="15">
      <c r="A344" s="560">
        <v>335</v>
      </c>
      <c r="B344" s="564"/>
      <c r="C344" s="591" t="s">
        <v>756</v>
      </c>
      <c r="D344" s="591" t="s">
        <v>1422</v>
      </c>
      <c r="E344" s="587">
        <v>5750</v>
      </c>
      <c r="F344" s="599"/>
    </row>
    <row r="345" spans="1:6" ht="15">
      <c r="A345" s="560">
        <v>336</v>
      </c>
      <c r="B345" s="564"/>
      <c r="C345" s="591" t="s">
        <v>756</v>
      </c>
      <c r="D345" s="591" t="s">
        <v>1423</v>
      </c>
      <c r="E345" s="587">
        <v>9200</v>
      </c>
      <c r="F345" s="599"/>
    </row>
    <row r="346" spans="1:6" ht="15">
      <c r="A346" s="560">
        <v>337</v>
      </c>
      <c r="B346" s="564"/>
      <c r="C346" s="591" t="s">
        <v>756</v>
      </c>
      <c r="D346" s="591" t="s">
        <v>1424</v>
      </c>
      <c r="E346" s="587">
        <v>11500</v>
      </c>
      <c r="F346" s="599"/>
    </row>
    <row r="347" spans="1:6" ht="15">
      <c r="A347" s="560">
        <v>338</v>
      </c>
      <c r="B347" s="564"/>
      <c r="C347" s="591" t="s">
        <v>756</v>
      </c>
      <c r="D347" s="591" t="s">
        <v>1425</v>
      </c>
      <c r="E347" s="587">
        <v>18400</v>
      </c>
      <c r="F347" s="599"/>
    </row>
    <row r="348" spans="1:6" ht="15">
      <c r="A348" s="560">
        <v>339</v>
      </c>
      <c r="B348" s="564"/>
      <c r="C348" s="591" t="s">
        <v>756</v>
      </c>
      <c r="D348" s="591" t="s">
        <v>1409</v>
      </c>
      <c r="E348" s="587">
        <v>28750</v>
      </c>
      <c r="F348" s="599"/>
    </row>
    <row r="349" spans="1:6" ht="15">
      <c r="A349" s="560">
        <v>340</v>
      </c>
      <c r="B349" s="564"/>
      <c r="C349" s="591" t="s">
        <v>756</v>
      </c>
      <c r="D349" s="591" t="s">
        <v>1410</v>
      </c>
      <c r="E349" s="587">
        <v>43700</v>
      </c>
      <c r="F349" s="599"/>
    </row>
    <row r="350" spans="1:6" ht="15">
      <c r="A350" s="560">
        <v>341</v>
      </c>
      <c r="B350" s="564" t="s">
        <v>1420</v>
      </c>
      <c r="C350" s="591" t="s">
        <v>756</v>
      </c>
      <c r="D350" s="591" t="s">
        <v>1427</v>
      </c>
      <c r="E350" s="587">
        <v>1725</v>
      </c>
      <c r="F350" s="599"/>
    </row>
    <row r="351" spans="1:6" ht="15">
      <c r="A351" s="560">
        <v>342</v>
      </c>
      <c r="B351" s="564"/>
      <c r="C351" s="591" t="s">
        <v>756</v>
      </c>
      <c r="D351" s="591" t="s">
        <v>1428</v>
      </c>
      <c r="E351" s="587">
        <v>1725</v>
      </c>
      <c r="F351" s="564" t="s">
        <v>1357</v>
      </c>
    </row>
    <row r="352" spans="1:6" ht="15">
      <c r="A352" s="560">
        <v>343</v>
      </c>
      <c r="B352" s="592" t="s">
        <v>1444</v>
      </c>
      <c r="C352" s="591" t="s">
        <v>58</v>
      </c>
      <c r="D352" s="591"/>
      <c r="E352" s="587">
        <v>4715</v>
      </c>
      <c r="F352" s="564"/>
    </row>
    <row r="353" spans="1:6" ht="15">
      <c r="A353" s="560">
        <v>344</v>
      </c>
      <c r="B353" s="592" t="s">
        <v>1445</v>
      </c>
      <c r="C353" s="591" t="s">
        <v>58</v>
      </c>
      <c r="D353" s="591"/>
      <c r="E353" s="587">
        <v>9315</v>
      </c>
      <c r="F353" s="564"/>
    </row>
    <row r="354" spans="1:6" ht="15">
      <c r="A354" s="560">
        <v>345</v>
      </c>
      <c r="B354" s="592" t="s">
        <v>1446</v>
      </c>
      <c r="C354" s="591" t="s">
        <v>58</v>
      </c>
      <c r="D354" s="591"/>
      <c r="E354" s="587">
        <v>14720</v>
      </c>
      <c r="F354" s="564"/>
    </row>
    <row r="355" spans="1:6" ht="15">
      <c r="A355" s="560">
        <v>346</v>
      </c>
      <c r="B355" s="592" t="s">
        <v>1447</v>
      </c>
      <c r="C355" s="591" t="s">
        <v>58</v>
      </c>
      <c r="D355" s="591"/>
      <c r="E355" s="587">
        <v>23000</v>
      </c>
      <c r="F355" s="564"/>
    </row>
    <row r="356" spans="1:6" ht="15">
      <c r="A356" s="560">
        <v>347</v>
      </c>
      <c r="B356" s="592" t="s">
        <v>1448</v>
      </c>
      <c r="C356" s="591" t="s">
        <v>58</v>
      </c>
      <c r="D356" s="591"/>
      <c r="E356" s="587">
        <v>33120</v>
      </c>
      <c r="F356" s="564"/>
    </row>
    <row r="357" spans="1:6" ht="15">
      <c r="A357" s="560">
        <v>348</v>
      </c>
      <c r="B357" s="592" t="s">
        <v>1449</v>
      </c>
      <c r="C357" s="591" t="s">
        <v>756</v>
      </c>
      <c r="D357" s="591"/>
      <c r="E357" s="587">
        <v>12650</v>
      </c>
      <c r="F357" s="564"/>
    </row>
    <row r="358" spans="1:6" ht="15">
      <c r="A358" s="560">
        <v>349</v>
      </c>
      <c r="B358" s="592" t="s">
        <v>1450</v>
      </c>
      <c r="C358" s="591" t="s">
        <v>756</v>
      </c>
      <c r="D358" s="591"/>
      <c r="E358" s="587">
        <v>12650</v>
      </c>
      <c r="F358" s="564"/>
    </row>
    <row r="359" spans="1:6" ht="15">
      <c r="A359" s="560">
        <v>350</v>
      </c>
      <c r="B359" s="592" t="s">
        <v>1451</v>
      </c>
      <c r="C359" s="591" t="s">
        <v>756</v>
      </c>
      <c r="D359" s="591"/>
      <c r="E359" s="587">
        <v>12650</v>
      </c>
      <c r="F359" s="564"/>
    </row>
    <row r="360" spans="1:6" ht="15">
      <c r="A360" s="560">
        <v>351</v>
      </c>
      <c r="B360" s="592" t="s">
        <v>1452</v>
      </c>
      <c r="C360" s="591" t="s">
        <v>756</v>
      </c>
      <c r="D360" s="591"/>
      <c r="E360" s="587">
        <v>20700</v>
      </c>
      <c r="F360" s="564"/>
    </row>
    <row r="361" spans="1:6" ht="15">
      <c r="A361" s="560">
        <v>352</v>
      </c>
      <c r="B361" s="592" t="s">
        <v>1453</v>
      </c>
      <c r="C361" s="591" t="s">
        <v>756</v>
      </c>
      <c r="D361" s="591"/>
      <c r="E361" s="587">
        <v>46000</v>
      </c>
      <c r="F361" s="564"/>
    </row>
    <row r="362" spans="1:6" ht="15">
      <c r="A362" s="560">
        <v>353</v>
      </c>
      <c r="B362" s="592" t="s">
        <v>1454</v>
      </c>
      <c r="C362" s="591" t="s">
        <v>756</v>
      </c>
      <c r="D362" s="591"/>
      <c r="E362" s="587">
        <v>46000</v>
      </c>
      <c r="F362" s="564"/>
    </row>
    <row r="363" spans="1:6" ht="15">
      <c r="A363" s="560">
        <v>354</v>
      </c>
      <c r="B363" s="592" t="s">
        <v>1455</v>
      </c>
      <c r="C363" s="591" t="s">
        <v>756</v>
      </c>
      <c r="D363" s="591"/>
      <c r="E363" s="587">
        <v>29900</v>
      </c>
      <c r="F363" s="564"/>
    </row>
    <row r="364" spans="1:6" ht="15">
      <c r="A364" s="560">
        <v>355</v>
      </c>
      <c r="B364" s="592" t="s">
        <v>1456</v>
      </c>
      <c r="C364" s="591" t="s">
        <v>756</v>
      </c>
      <c r="D364" s="591"/>
      <c r="E364" s="587">
        <v>48300</v>
      </c>
      <c r="F364" s="564"/>
    </row>
    <row r="365" spans="1:6" ht="15">
      <c r="A365" s="560">
        <v>356</v>
      </c>
      <c r="B365" s="600" t="s">
        <v>1457</v>
      </c>
      <c r="C365" s="591" t="s">
        <v>756</v>
      </c>
      <c r="D365" s="591"/>
      <c r="E365" s="587">
        <v>10350</v>
      </c>
      <c r="F365" s="564"/>
    </row>
    <row r="366" spans="1:6" ht="15">
      <c r="A366" s="560">
        <v>357</v>
      </c>
      <c r="B366" s="600" t="s">
        <v>1458</v>
      </c>
      <c r="C366" s="591" t="s">
        <v>756</v>
      </c>
      <c r="D366" s="591"/>
      <c r="E366" s="587">
        <v>18400</v>
      </c>
      <c r="F366" s="564"/>
    </row>
    <row r="367" spans="1:6" ht="15">
      <c r="A367" s="560">
        <v>358</v>
      </c>
      <c r="B367" s="592" t="s">
        <v>1459</v>
      </c>
      <c r="C367" s="591" t="s">
        <v>756</v>
      </c>
      <c r="D367" s="591"/>
      <c r="E367" s="587">
        <v>18400</v>
      </c>
      <c r="F367" s="564"/>
    </row>
    <row r="368" spans="1:6" ht="15">
      <c r="A368" s="560">
        <v>359</v>
      </c>
      <c r="B368" s="600" t="s">
        <v>1460</v>
      </c>
      <c r="C368" s="591" t="s">
        <v>756</v>
      </c>
      <c r="D368" s="591"/>
      <c r="E368" s="587">
        <v>57500</v>
      </c>
      <c r="F368" s="564"/>
    </row>
    <row r="369" spans="1:6" ht="15">
      <c r="A369" s="560">
        <v>360</v>
      </c>
      <c r="B369" s="592" t="s">
        <v>1461</v>
      </c>
      <c r="C369" s="591" t="s">
        <v>756</v>
      </c>
      <c r="D369" s="591"/>
      <c r="E369" s="587">
        <v>6900</v>
      </c>
      <c r="F369" s="564"/>
    </row>
    <row r="370" spans="1:6" ht="15">
      <c r="A370" s="560">
        <v>361</v>
      </c>
      <c r="B370" s="592" t="s">
        <v>793</v>
      </c>
      <c r="C370" s="591" t="s">
        <v>798</v>
      </c>
      <c r="D370" s="591"/>
      <c r="E370" s="587">
        <v>285000</v>
      </c>
      <c r="F370" s="564"/>
    </row>
    <row r="371" spans="1:6" ht="15">
      <c r="A371" s="560">
        <v>362</v>
      </c>
      <c r="B371" s="592" t="s">
        <v>1462</v>
      </c>
      <c r="C371" s="591" t="s">
        <v>798</v>
      </c>
      <c r="D371" s="591" t="s">
        <v>1463</v>
      </c>
      <c r="E371" s="587">
        <v>207000</v>
      </c>
      <c r="F371" s="564"/>
    </row>
    <row r="372" spans="1:6" ht="15">
      <c r="A372" s="560">
        <v>363</v>
      </c>
      <c r="B372" s="592" t="s">
        <v>1017</v>
      </c>
      <c r="C372" s="591" t="s">
        <v>798</v>
      </c>
      <c r="D372" s="591" t="s">
        <v>1463</v>
      </c>
      <c r="E372" s="587">
        <v>126500</v>
      </c>
      <c r="F372" s="564"/>
    </row>
    <row r="373" spans="1:6" ht="85.5">
      <c r="A373" s="560">
        <v>364</v>
      </c>
      <c r="B373" s="593" t="s">
        <v>1464</v>
      </c>
      <c r="C373" s="591" t="s">
        <v>798</v>
      </c>
      <c r="D373" s="601" t="s">
        <v>1465</v>
      </c>
      <c r="E373" s="587">
        <v>592250</v>
      </c>
      <c r="F373" s="564"/>
    </row>
    <row r="374" spans="1:6" ht="85.5">
      <c r="A374" s="560">
        <v>365</v>
      </c>
      <c r="B374" s="593" t="s">
        <v>1466</v>
      </c>
      <c r="C374" s="591" t="s">
        <v>798</v>
      </c>
      <c r="D374" s="601" t="s">
        <v>1465</v>
      </c>
      <c r="E374" s="587">
        <v>483000</v>
      </c>
      <c r="F374" s="564"/>
    </row>
    <row r="375" spans="1:6" ht="71.25">
      <c r="A375" s="560">
        <v>366</v>
      </c>
      <c r="B375" s="593" t="s">
        <v>1467</v>
      </c>
      <c r="C375" s="591" t="s">
        <v>798</v>
      </c>
      <c r="D375" s="601" t="s">
        <v>1465</v>
      </c>
      <c r="E375" s="587">
        <v>989000</v>
      </c>
      <c r="F375" s="564"/>
    </row>
    <row r="376" spans="1:6" ht="114">
      <c r="A376" s="560">
        <v>367</v>
      </c>
      <c r="B376" s="602" t="s">
        <v>795</v>
      </c>
      <c r="C376" s="603" t="s">
        <v>756</v>
      </c>
      <c r="D376" s="603" t="s">
        <v>1468</v>
      </c>
      <c r="E376" s="604">
        <v>632500</v>
      </c>
      <c r="F376" s="605" t="s">
        <v>1469</v>
      </c>
    </row>
    <row r="377" spans="1:6" ht="15">
      <c r="A377" s="560">
        <v>368</v>
      </c>
      <c r="B377" s="606" t="s">
        <v>1470</v>
      </c>
      <c r="C377" s="607"/>
      <c r="D377" s="608" t="s">
        <v>1471</v>
      </c>
      <c r="E377" s="604"/>
      <c r="F377" s="608" t="s">
        <v>1472</v>
      </c>
    </row>
    <row r="378" spans="1:6" ht="60">
      <c r="A378" s="560">
        <v>369</v>
      </c>
      <c r="B378" s="577" t="s">
        <v>1473</v>
      </c>
      <c r="C378" s="607" t="s">
        <v>58</v>
      </c>
      <c r="D378" s="608"/>
      <c r="E378" s="604">
        <v>6850</v>
      </c>
      <c r="F378" s="608"/>
    </row>
    <row r="379" spans="1:6" ht="60">
      <c r="A379" s="560">
        <v>370</v>
      </c>
      <c r="B379" s="577" t="s">
        <v>1474</v>
      </c>
      <c r="C379" s="607" t="s">
        <v>58</v>
      </c>
      <c r="D379" s="608"/>
      <c r="E379" s="604">
        <v>9500</v>
      </c>
      <c r="F379" s="608"/>
    </row>
    <row r="380" spans="1:6" ht="60">
      <c r="A380" s="560">
        <v>371</v>
      </c>
      <c r="B380" s="577" t="s">
        <v>1475</v>
      </c>
      <c r="C380" s="607" t="s">
        <v>58</v>
      </c>
      <c r="D380" s="608"/>
      <c r="E380" s="604">
        <v>15200</v>
      </c>
      <c r="F380" s="608"/>
    </row>
    <row r="381" spans="1:6" ht="60">
      <c r="A381" s="560">
        <v>372</v>
      </c>
      <c r="B381" s="577" t="s">
        <v>1476</v>
      </c>
      <c r="C381" s="607" t="s">
        <v>58</v>
      </c>
      <c r="D381" s="608"/>
      <c r="E381" s="604">
        <v>12800</v>
      </c>
      <c r="F381" s="608"/>
    </row>
    <row r="382" spans="1:6" ht="60">
      <c r="A382" s="560">
        <v>373</v>
      </c>
      <c r="B382" s="578" t="s">
        <v>1477</v>
      </c>
      <c r="C382" s="607" t="s">
        <v>58</v>
      </c>
      <c r="D382" s="608"/>
      <c r="E382" s="604">
        <f>27770*15%+27770</f>
        <v>31935.5</v>
      </c>
      <c r="F382" s="608"/>
    </row>
    <row r="383" spans="1:6" ht="60">
      <c r="A383" s="560">
        <v>374</v>
      </c>
      <c r="B383" s="578" t="s">
        <v>1478</v>
      </c>
      <c r="C383" s="607" t="s">
        <v>58</v>
      </c>
      <c r="D383" s="608"/>
      <c r="E383" s="604">
        <f>43180*15%+43180</f>
        <v>49657</v>
      </c>
      <c r="F383" s="608"/>
    </row>
    <row r="384" spans="1:6" ht="75">
      <c r="A384" s="560">
        <v>375</v>
      </c>
      <c r="B384" s="577" t="s">
        <v>1479</v>
      </c>
      <c r="C384" s="607" t="s">
        <v>58</v>
      </c>
      <c r="D384" s="608"/>
      <c r="E384" s="604">
        <v>8500</v>
      </c>
      <c r="F384" s="608"/>
    </row>
    <row r="385" spans="1:6" ht="75">
      <c r="A385" s="560">
        <v>376</v>
      </c>
      <c r="B385" s="577" t="s">
        <v>1480</v>
      </c>
      <c r="C385" s="607" t="s">
        <v>58</v>
      </c>
      <c r="D385" s="608"/>
      <c r="E385" s="604">
        <v>17886</v>
      </c>
      <c r="F385" s="608"/>
    </row>
    <row r="386" spans="1:6" ht="60">
      <c r="A386" s="560">
        <v>377</v>
      </c>
      <c r="B386" s="577" t="s">
        <v>1481</v>
      </c>
      <c r="C386" s="607" t="s">
        <v>58</v>
      </c>
      <c r="D386" s="608"/>
      <c r="E386" s="604">
        <v>35000</v>
      </c>
      <c r="F386" s="608"/>
    </row>
    <row r="387" spans="1:6" ht="45">
      <c r="A387" s="560">
        <v>378</v>
      </c>
      <c r="B387" s="577" t="s">
        <v>1482</v>
      </c>
      <c r="C387" s="607" t="s">
        <v>58</v>
      </c>
      <c r="D387" s="608"/>
      <c r="E387" s="604">
        <v>6600</v>
      </c>
      <c r="F387" s="608"/>
    </row>
    <row r="388" spans="1:6" ht="45">
      <c r="A388" s="560">
        <v>379</v>
      </c>
      <c r="B388" s="577" t="s">
        <v>1483</v>
      </c>
      <c r="C388" s="607" t="s">
        <v>58</v>
      </c>
      <c r="D388" s="608"/>
      <c r="E388" s="604">
        <v>9075</v>
      </c>
      <c r="F388" s="608"/>
    </row>
    <row r="389" spans="1:6" ht="105">
      <c r="A389" s="560">
        <v>380</v>
      </c>
      <c r="B389" s="578" t="s">
        <v>1484</v>
      </c>
      <c r="C389" s="607" t="s">
        <v>58</v>
      </c>
      <c r="D389" s="608"/>
      <c r="E389" s="604">
        <v>9610</v>
      </c>
      <c r="F389" s="608"/>
    </row>
    <row r="390" spans="1:6" ht="105">
      <c r="A390" s="560">
        <v>381</v>
      </c>
      <c r="B390" s="578" t="s">
        <v>1485</v>
      </c>
      <c r="C390" s="607" t="s">
        <v>58</v>
      </c>
      <c r="D390" s="608"/>
      <c r="E390" s="604">
        <v>13750</v>
      </c>
      <c r="F390" s="608"/>
    </row>
    <row r="391" spans="1:6" ht="105">
      <c r="A391" s="560">
        <v>382</v>
      </c>
      <c r="B391" s="578" t="s">
        <v>1486</v>
      </c>
      <c r="C391" s="607" t="s">
        <v>58</v>
      </c>
      <c r="D391" s="608"/>
      <c r="E391" s="604">
        <v>19890</v>
      </c>
      <c r="F391" s="608"/>
    </row>
    <row r="392" spans="1:6" ht="105">
      <c r="A392" s="560">
        <v>383</v>
      </c>
      <c r="B392" s="578" t="s">
        <v>0</v>
      </c>
      <c r="C392" s="607" t="s">
        <v>58</v>
      </c>
      <c r="D392" s="608"/>
      <c r="E392" s="604">
        <v>42568</v>
      </c>
      <c r="F392" s="608"/>
    </row>
    <row r="393" spans="1:6" ht="105">
      <c r="A393" s="560">
        <v>384</v>
      </c>
      <c r="B393" s="578" t="s">
        <v>1</v>
      </c>
      <c r="C393" s="607" t="s">
        <v>58</v>
      </c>
      <c r="D393" s="608"/>
      <c r="E393" s="604">
        <v>53870</v>
      </c>
      <c r="F393" s="608"/>
    </row>
    <row r="394" spans="1:6" ht="105">
      <c r="A394" s="560">
        <v>385</v>
      </c>
      <c r="B394" s="578" t="s">
        <v>2</v>
      </c>
      <c r="C394" s="607" t="s">
        <v>58</v>
      </c>
      <c r="D394" s="608"/>
      <c r="E394" s="604">
        <v>67432</v>
      </c>
      <c r="F394" s="608"/>
    </row>
    <row r="395" spans="1:6" ht="94.5">
      <c r="A395" s="560">
        <v>386</v>
      </c>
      <c r="B395" s="609" t="s">
        <v>3</v>
      </c>
      <c r="C395" s="607"/>
      <c r="D395" s="608"/>
      <c r="E395" s="604"/>
      <c r="F395" s="608"/>
    </row>
    <row r="396" spans="1:6" ht="30">
      <c r="A396" s="560">
        <v>387</v>
      </c>
      <c r="B396" s="578" t="s">
        <v>4</v>
      </c>
      <c r="C396" s="607" t="s">
        <v>777</v>
      </c>
      <c r="D396" s="608"/>
      <c r="E396" s="604">
        <v>1035</v>
      </c>
      <c r="F396" s="608"/>
    </row>
    <row r="397" spans="1:6" ht="30">
      <c r="A397" s="560">
        <v>388</v>
      </c>
      <c r="B397" s="578" t="s">
        <v>5</v>
      </c>
      <c r="C397" s="607" t="s">
        <v>777</v>
      </c>
      <c r="D397" s="608"/>
      <c r="E397" s="604">
        <v>1127</v>
      </c>
      <c r="F397" s="608"/>
    </row>
    <row r="398" spans="1:6" ht="30">
      <c r="A398" s="560">
        <v>389</v>
      </c>
      <c r="B398" s="578" t="s">
        <v>6</v>
      </c>
      <c r="C398" s="607" t="s">
        <v>777</v>
      </c>
      <c r="D398" s="608"/>
      <c r="E398" s="604">
        <v>1840</v>
      </c>
      <c r="F398" s="608"/>
    </row>
    <row r="399" spans="1:6" ht="30">
      <c r="A399" s="560">
        <v>390</v>
      </c>
      <c r="B399" s="578" t="s">
        <v>7</v>
      </c>
      <c r="C399" s="607" t="s">
        <v>777</v>
      </c>
      <c r="D399" s="608"/>
      <c r="E399" s="604">
        <v>2530</v>
      </c>
      <c r="F399" s="608"/>
    </row>
    <row r="400" spans="1:6" ht="30">
      <c r="A400" s="560">
        <v>391</v>
      </c>
      <c r="B400" s="578" t="s">
        <v>8</v>
      </c>
      <c r="C400" s="607" t="s">
        <v>777</v>
      </c>
      <c r="D400" s="608"/>
      <c r="E400" s="604">
        <v>10120</v>
      </c>
      <c r="F400" s="608"/>
    </row>
    <row r="401" spans="1:6" ht="30">
      <c r="A401" s="560">
        <v>392</v>
      </c>
      <c r="B401" s="578" t="s">
        <v>9</v>
      </c>
      <c r="C401" s="607" t="s">
        <v>777</v>
      </c>
      <c r="D401" s="608"/>
      <c r="E401" s="604">
        <v>16675</v>
      </c>
      <c r="F401" s="608"/>
    </row>
    <row r="402" spans="1:6" ht="90">
      <c r="A402" s="560">
        <v>393</v>
      </c>
      <c r="B402" s="578" t="s">
        <v>10</v>
      </c>
      <c r="C402" s="607" t="s">
        <v>756</v>
      </c>
      <c r="D402" s="608"/>
      <c r="E402" s="604">
        <v>20470</v>
      </c>
      <c r="F402" s="608"/>
    </row>
    <row r="403" spans="1:6" ht="90">
      <c r="A403" s="560">
        <v>394</v>
      </c>
      <c r="B403" s="578" t="s">
        <v>11</v>
      </c>
      <c r="C403" s="607" t="s">
        <v>756</v>
      </c>
      <c r="D403" s="608"/>
      <c r="E403" s="604">
        <v>21275</v>
      </c>
      <c r="F403" s="608"/>
    </row>
    <row r="404" spans="1:6" ht="90">
      <c r="A404" s="560">
        <v>395</v>
      </c>
      <c r="B404" s="578" t="s">
        <v>12</v>
      </c>
      <c r="C404" s="607" t="s">
        <v>756</v>
      </c>
      <c r="D404" s="608"/>
      <c r="E404" s="604">
        <v>24380</v>
      </c>
      <c r="F404" s="608"/>
    </row>
    <row r="405" spans="1:6" ht="45">
      <c r="A405" s="560">
        <v>396</v>
      </c>
      <c r="B405" s="578" t="s">
        <v>13</v>
      </c>
      <c r="C405" s="607" t="s">
        <v>756</v>
      </c>
      <c r="D405" s="608"/>
      <c r="E405" s="604">
        <v>2300</v>
      </c>
      <c r="F405" s="608"/>
    </row>
    <row r="406" spans="1:6" ht="75">
      <c r="A406" s="560">
        <v>397</v>
      </c>
      <c r="B406" s="578" t="s">
        <v>14</v>
      </c>
      <c r="C406" s="607" t="s">
        <v>756</v>
      </c>
      <c r="D406" s="608"/>
      <c r="E406" s="604">
        <v>2530</v>
      </c>
      <c r="F406" s="608"/>
    </row>
    <row r="407" spans="1:6" ht="75">
      <c r="A407" s="560">
        <v>398</v>
      </c>
      <c r="B407" s="578" t="s">
        <v>15</v>
      </c>
      <c r="C407" s="607" t="s">
        <v>756</v>
      </c>
      <c r="D407" s="608"/>
      <c r="E407" s="604">
        <v>2668</v>
      </c>
      <c r="F407" s="608"/>
    </row>
    <row r="408" spans="1:6" ht="75">
      <c r="A408" s="560">
        <v>399</v>
      </c>
      <c r="B408" s="578" t="s">
        <v>16</v>
      </c>
      <c r="C408" s="607" t="s">
        <v>756</v>
      </c>
      <c r="D408" s="608"/>
      <c r="E408" s="604">
        <v>3392.5</v>
      </c>
      <c r="F408" s="608"/>
    </row>
    <row r="409" spans="1:6" ht="75">
      <c r="A409" s="560">
        <v>400</v>
      </c>
      <c r="B409" s="578" t="s">
        <v>17</v>
      </c>
      <c r="C409" s="607" t="s">
        <v>756</v>
      </c>
      <c r="D409" s="608"/>
      <c r="E409" s="604">
        <v>5635</v>
      </c>
      <c r="F409" s="608"/>
    </row>
    <row r="410" spans="1:6" ht="75">
      <c r="A410" s="560">
        <v>401</v>
      </c>
      <c r="B410" s="578" t="s">
        <v>18</v>
      </c>
      <c r="C410" s="607" t="s">
        <v>756</v>
      </c>
      <c r="D410" s="608"/>
      <c r="E410" s="604">
        <v>12075</v>
      </c>
      <c r="F410" s="608"/>
    </row>
    <row r="411" spans="1:6" ht="75">
      <c r="A411" s="560">
        <v>402</v>
      </c>
      <c r="B411" s="578" t="s">
        <v>19</v>
      </c>
      <c r="C411" s="607" t="s">
        <v>756</v>
      </c>
      <c r="D411" s="608"/>
      <c r="E411" s="604">
        <v>18170</v>
      </c>
      <c r="F411" s="608"/>
    </row>
    <row r="412" spans="1:6" ht="30">
      <c r="A412" s="560">
        <v>403</v>
      </c>
      <c r="B412" s="578" t="s">
        <v>20</v>
      </c>
      <c r="C412" s="607" t="s">
        <v>756</v>
      </c>
      <c r="D412" s="608"/>
      <c r="E412" s="604">
        <v>2530</v>
      </c>
      <c r="F412" s="608"/>
    </row>
    <row r="413" spans="1:6" ht="30">
      <c r="A413" s="560">
        <v>404</v>
      </c>
      <c r="B413" s="578" t="s">
        <v>21</v>
      </c>
      <c r="C413" s="607" t="s">
        <v>756</v>
      </c>
      <c r="D413" s="608"/>
      <c r="E413" s="604">
        <v>3312</v>
      </c>
      <c r="F413" s="608"/>
    </row>
    <row r="414" spans="1:6" ht="30">
      <c r="A414" s="560">
        <v>405</v>
      </c>
      <c r="B414" s="578" t="s">
        <v>22</v>
      </c>
      <c r="C414" s="607" t="s">
        <v>756</v>
      </c>
      <c r="D414" s="608"/>
      <c r="E414" s="604">
        <v>3887</v>
      </c>
      <c r="F414" s="608"/>
    </row>
    <row r="415" spans="1:6" ht="30">
      <c r="A415" s="560">
        <v>406</v>
      </c>
      <c r="B415" s="578" t="s">
        <v>23</v>
      </c>
      <c r="C415" s="607" t="s">
        <v>756</v>
      </c>
      <c r="D415" s="608"/>
      <c r="E415" s="604">
        <v>9430</v>
      </c>
      <c r="F415" s="608"/>
    </row>
    <row r="416" spans="1:6" ht="15">
      <c r="A416" s="560">
        <v>407</v>
      </c>
      <c r="B416" s="578" t="s">
        <v>24</v>
      </c>
      <c r="C416" s="607" t="s">
        <v>756</v>
      </c>
      <c r="D416" s="608"/>
      <c r="E416" s="604">
        <v>5635</v>
      </c>
      <c r="F416" s="608"/>
    </row>
    <row r="417" spans="1:6" ht="15">
      <c r="A417" s="560">
        <v>408</v>
      </c>
      <c r="B417" s="578" t="s">
        <v>25</v>
      </c>
      <c r="C417" s="607" t="s">
        <v>756</v>
      </c>
      <c r="D417" s="608"/>
      <c r="E417" s="604">
        <v>7877.5</v>
      </c>
      <c r="F417" s="608"/>
    </row>
    <row r="418" spans="1:6" ht="15">
      <c r="A418" s="560">
        <v>409</v>
      </c>
      <c r="B418" s="578" t="s">
        <v>26</v>
      </c>
      <c r="C418" s="607" t="s">
        <v>756</v>
      </c>
      <c r="D418" s="608"/>
      <c r="E418" s="604">
        <v>10062.5</v>
      </c>
      <c r="F418" s="608"/>
    </row>
    <row r="419" spans="1:6" ht="15">
      <c r="A419" s="560">
        <v>410</v>
      </c>
      <c r="B419" s="578" t="s">
        <v>27</v>
      </c>
      <c r="C419" s="607" t="s">
        <v>756</v>
      </c>
      <c r="D419" s="608"/>
      <c r="E419" s="604">
        <v>12880</v>
      </c>
      <c r="F419" s="608"/>
    </row>
    <row r="420" spans="1:6" ht="15">
      <c r="A420" s="560">
        <v>411</v>
      </c>
      <c r="B420" s="578" t="s">
        <v>28</v>
      </c>
      <c r="C420" s="607" t="s">
        <v>756</v>
      </c>
      <c r="D420" s="608"/>
      <c r="E420" s="604">
        <v>28290</v>
      </c>
      <c r="F420" s="608"/>
    </row>
    <row r="421" spans="1:6" ht="15">
      <c r="A421" s="560">
        <v>412</v>
      </c>
      <c r="B421" s="578" t="s">
        <v>29</v>
      </c>
      <c r="C421" s="607" t="s">
        <v>756</v>
      </c>
      <c r="D421" s="608"/>
      <c r="E421" s="604">
        <v>29900</v>
      </c>
      <c r="F421" s="608"/>
    </row>
    <row r="422" spans="1:6" ht="105">
      <c r="A422" s="560">
        <v>413</v>
      </c>
      <c r="B422" s="578" t="s">
        <v>30</v>
      </c>
      <c r="C422" s="607" t="s">
        <v>58</v>
      </c>
      <c r="D422" s="608"/>
      <c r="E422" s="604">
        <v>1803285</v>
      </c>
      <c r="F422" s="608"/>
    </row>
    <row r="423" spans="1:6" ht="90">
      <c r="A423" s="560">
        <v>414</v>
      </c>
      <c r="B423" s="578" t="s">
        <v>31</v>
      </c>
      <c r="C423" s="607" t="s">
        <v>58</v>
      </c>
      <c r="D423" s="608"/>
      <c r="E423" s="604">
        <v>563310</v>
      </c>
      <c r="F423" s="608"/>
    </row>
    <row r="424" spans="1:6" ht="135">
      <c r="A424" s="560">
        <v>415</v>
      </c>
      <c r="B424" s="578" t="s">
        <v>32</v>
      </c>
      <c r="C424" s="607" t="s">
        <v>58</v>
      </c>
      <c r="D424" s="608"/>
      <c r="E424" s="604">
        <v>844965</v>
      </c>
      <c r="F424" s="608"/>
    </row>
    <row r="425" spans="1:6" ht="90">
      <c r="A425" s="560">
        <v>416</v>
      </c>
      <c r="B425" s="578" t="s">
        <v>33</v>
      </c>
      <c r="C425" s="607"/>
      <c r="D425" s="608"/>
      <c r="E425" s="604">
        <f>248500*15%+248500</f>
        <v>285775</v>
      </c>
      <c r="F425" s="608"/>
    </row>
    <row r="426" spans="1:6" ht="90">
      <c r="A426" s="560">
        <v>417</v>
      </c>
      <c r="B426" s="578" t="s">
        <v>34</v>
      </c>
      <c r="C426" s="607" t="s">
        <v>58</v>
      </c>
      <c r="D426" s="608"/>
      <c r="E426" s="604">
        <v>186219</v>
      </c>
      <c r="F426" s="608"/>
    </row>
    <row r="427" spans="1:6" ht="90">
      <c r="A427" s="560">
        <v>418</v>
      </c>
      <c r="B427" s="578" t="s">
        <v>35</v>
      </c>
      <c r="C427" s="607" t="s">
        <v>58</v>
      </c>
      <c r="D427" s="608"/>
      <c r="E427" s="604">
        <v>101310</v>
      </c>
      <c r="F427" s="608"/>
    </row>
    <row r="428" spans="1:6" ht="75">
      <c r="A428" s="560">
        <v>419</v>
      </c>
      <c r="B428" s="578" t="s">
        <v>36</v>
      </c>
      <c r="C428" s="607" t="s">
        <v>58</v>
      </c>
      <c r="D428" s="608"/>
      <c r="E428" s="604">
        <v>68789</v>
      </c>
      <c r="F428" s="608"/>
    </row>
    <row r="429" spans="1:6" ht="60">
      <c r="A429" s="560">
        <v>420</v>
      </c>
      <c r="B429" s="578" t="s">
        <v>37</v>
      </c>
      <c r="C429" s="607" t="s">
        <v>58</v>
      </c>
      <c r="D429" s="608"/>
      <c r="E429" s="604">
        <v>380000</v>
      </c>
      <c r="F429" s="605"/>
    </row>
    <row r="430" spans="1:6" ht="15">
      <c r="A430" s="560">
        <v>421</v>
      </c>
      <c r="B430" s="610" t="s">
        <v>38</v>
      </c>
      <c r="C430" s="607" t="s">
        <v>39</v>
      </c>
      <c r="D430" s="605"/>
      <c r="E430" s="604">
        <v>23220</v>
      </c>
      <c r="F430" s="608" t="s">
        <v>40</v>
      </c>
    </row>
    <row r="431" spans="1:6" ht="15">
      <c r="A431" s="560">
        <v>422</v>
      </c>
      <c r="B431" s="610" t="s">
        <v>41</v>
      </c>
      <c r="C431" s="607" t="s">
        <v>79</v>
      </c>
      <c r="D431" s="607" t="s">
        <v>42</v>
      </c>
      <c r="E431" s="604">
        <v>19120</v>
      </c>
      <c r="F431" s="608"/>
    </row>
    <row r="432" spans="1:6" ht="15.75">
      <c r="A432" s="611">
        <v>423</v>
      </c>
      <c r="B432" s="612" t="s">
        <v>43</v>
      </c>
      <c r="C432" s="613" t="s">
        <v>39</v>
      </c>
      <c r="D432" s="614"/>
      <c r="E432" s="615">
        <v>25000</v>
      </c>
      <c r="F432" s="616"/>
    </row>
    <row r="433" spans="1:6" ht="15.75">
      <c r="A433" s="617"/>
      <c r="B433" s="617"/>
      <c r="C433" s="617"/>
      <c r="D433" s="617"/>
      <c r="E433" s="617"/>
      <c r="F433" s="617"/>
    </row>
    <row r="434" spans="1:6" ht="15.75">
      <c r="A434" s="617"/>
      <c r="B434" s="617"/>
      <c r="C434" s="617"/>
      <c r="D434" s="617"/>
      <c r="E434" s="617"/>
      <c r="F434" s="617"/>
    </row>
    <row r="435" spans="1:6" ht="15.75">
      <c r="A435" s="617"/>
      <c r="B435" s="617"/>
      <c r="C435" s="617"/>
      <c r="D435" s="617"/>
      <c r="E435" s="617"/>
      <c r="F435" s="617"/>
    </row>
    <row r="436" spans="1:6" ht="15.75">
      <c r="A436" s="617"/>
      <c r="B436" s="617"/>
      <c r="C436" s="617"/>
      <c r="D436" s="617"/>
      <c r="E436" s="617"/>
      <c r="F436" s="617"/>
    </row>
    <row r="437" spans="1:6" ht="15.75">
      <c r="A437" s="617"/>
      <c r="B437" s="617"/>
      <c r="C437" s="617"/>
      <c r="D437" s="617"/>
      <c r="E437" s="617"/>
      <c r="F437" s="617"/>
    </row>
    <row r="438" spans="1:6" ht="15.75">
      <c r="A438" s="617"/>
      <c r="B438" s="617"/>
      <c r="C438" s="617"/>
      <c r="D438" s="617"/>
      <c r="E438" s="617"/>
      <c r="F438" s="617"/>
    </row>
    <row r="439" spans="1:6" ht="15.75">
      <c r="A439" s="617"/>
      <c r="B439" s="617"/>
      <c r="C439" s="617"/>
      <c r="D439" s="617"/>
      <c r="E439" s="617"/>
      <c r="F439" s="617"/>
    </row>
    <row r="440" spans="1:6" ht="15.75">
      <c r="A440" s="617"/>
      <c r="B440" s="617"/>
      <c r="C440" s="617"/>
      <c r="D440" s="617"/>
      <c r="E440" s="617"/>
      <c r="F440" s="617"/>
    </row>
    <row r="441" spans="1:6" ht="15.75">
      <c r="A441" s="617"/>
      <c r="B441" s="617"/>
      <c r="C441" s="617"/>
      <c r="D441" s="617"/>
      <c r="E441" s="617"/>
      <c r="F441" s="617"/>
    </row>
    <row r="442" spans="1:6" ht="15.75">
      <c r="A442" s="617"/>
      <c r="B442" s="617"/>
      <c r="C442" s="617"/>
      <c r="D442" s="617"/>
      <c r="E442" s="617"/>
      <c r="F442" s="617"/>
    </row>
    <row r="443" spans="1:6" ht="15.75">
      <c r="A443" s="617"/>
      <c r="B443" s="617"/>
      <c r="C443" s="617"/>
      <c r="D443" s="617"/>
      <c r="E443" s="617"/>
      <c r="F443" s="617"/>
    </row>
    <row r="444" spans="1:6" ht="15.75">
      <c r="A444" s="617"/>
      <c r="B444" s="617"/>
      <c r="C444" s="617"/>
      <c r="D444" s="617"/>
      <c r="E444" s="617"/>
      <c r="F444" s="617"/>
    </row>
    <row r="445" spans="1:6" ht="15.75">
      <c r="A445" s="617"/>
      <c r="B445" s="617"/>
      <c r="C445" s="617"/>
      <c r="D445" s="617"/>
      <c r="E445" s="617"/>
      <c r="F445" s="617"/>
    </row>
  </sheetData>
  <mergeCells count="62">
    <mergeCell ref="F430:F432"/>
    <mergeCell ref="B350:B351"/>
    <mergeCell ref="F351:F375"/>
    <mergeCell ref="D377:D429"/>
    <mergeCell ref="F377:F428"/>
    <mergeCell ref="B306:B314"/>
    <mergeCell ref="B323:B331"/>
    <mergeCell ref="B332:B340"/>
    <mergeCell ref="B341:B349"/>
    <mergeCell ref="B284:B293"/>
    <mergeCell ref="B294:B296"/>
    <mergeCell ref="B297:B298"/>
    <mergeCell ref="B299:B305"/>
    <mergeCell ref="F217:F226"/>
    <mergeCell ref="F228:F242"/>
    <mergeCell ref="B229:B233"/>
    <mergeCell ref="B234:B238"/>
    <mergeCell ref="B239:B243"/>
    <mergeCell ref="F243:F350"/>
    <mergeCell ref="B244:B253"/>
    <mergeCell ref="B254:B263"/>
    <mergeCell ref="B264:B273"/>
    <mergeCell ref="B274:B283"/>
    <mergeCell ref="F192:F200"/>
    <mergeCell ref="B193:B201"/>
    <mergeCell ref="F201:F205"/>
    <mergeCell ref="B202:B206"/>
    <mergeCell ref="F206:F215"/>
    <mergeCell ref="B207:B216"/>
    <mergeCell ref="F150:F157"/>
    <mergeCell ref="F158:F165"/>
    <mergeCell ref="F166:F176"/>
    <mergeCell ref="F177:F191"/>
    <mergeCell ref="F102:F105"/>
    <mergeCell ref="F106:F118"/>
    <mergeCell ref="F120:F140"/>
    <mergeCell ref="F141:F149"/>
    <mergeCell ref="F81:F86"/>
    <mergeCell ref="F87:F94"/>
    <mergeCell ref="D93:D94"/>
    <mergeCell ref="B95:E95"/>
    <mergeCell ref="F95:F101"/>
    <mergeCell ref="F32:F35"/>
    <mergeCell ref="F36:F57"/>
    <mergeCell ref="F60:F65"/>
    <mergeCell ref="F66:F80"/>
    <mergeCell ref="F10:F13"/>
    <mergeCell ref="F14:F17"/>
    <mergeCell ref="F18:F23"/>
    <mergeCell ref="F26:F27"/>
    <mergeCell ref="A5:F5"/>
    <mergeCell ref="A6:F6"/>
    <mergeCell ref="A7:A8"/>
    <mergeCell ref="B7:B8"/>
    <mergeCell ref="C7:C8"/>
    <mergeCell ref="D7:D8"/>
    <mergeCell ref="E7:E8"/>
    <mergeCell ref="F7:F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H5" sqref="H5"/>
    </sheetView>
  </sheetViews>
  <sheetFormatPr defaultColWidth="8.796875" defaultRowHeight="15"/>
  <sheetData>
    <row r="1" spans="1:6" ht="15.75">
      <c r="A1" s="59" t="s">
        <v>695</v>
      </c>
      <c r="B1" s="59"/>
      <c r="C1" s="59"/>
      <c r="D1" s="59"/>
      <c r="E1" s="59"/>
      <c r="F1" s="59"/>
    </row>
    <row r="2" spans="1:6" ht="15.75">
      <c r="A2" s="59" t="s">
        <v>696</v>
      </c>
      <c r="B2" s="59"/>
      <c r="C2" s="59"/>
      <c r="D2" s="59"/>
      <c r="E2" s="59"/>
      <c r="F2" s="59"/>
    </row>
    <row r="3" spans="1:6" ht="15.75">
      <c r="A3" s="59" t="s">
        <v>305</v>
      </c>
      <c r="B3" s="59"/>
      <c r="C3" s="59"/>
      <c r="D3" s="59"/>
      <c r="E3" s="59"/>
      <c r="F3" s="59"/>
    </row>
    <row r="4" spans="1:6" ht="15.75">
      <c r="A4" s="59" t="s">
        <v>306</v>
      </c>
      <c r="B4" s="59"/>
      <c r="C4" s="59"/>
      <c r="D4" s="59"/>
      <c r="E4" s="59"/>
      <c r="F4" s="59"/>
    </row>
    <row r="5" spans="1:6" ht="15.75">
      <c r="A5" s="59" t="s">
        <v>307</v>
      </c>
      <c r="B5" s="59"/>
      <c r="C5" s="59"/>
      <c r="D5" s="59"/>
      <c r="E5" s="59"/>
      <c r="F5" s="59"/>
    </row>
    <row r="6" spans="1:6" ht="15.75">
      <c r="A6" s="89" t="s">
        <v>312</v>
      </c>
      <c r="B6" s="89"/>
      <c r="C6" s="89"/>
      <c r="D6" s="89"/>
      <c r="E6" s="89"/>
      <c r="F6" s="89"/>
    </row>
    <row r="7" spans="1:6" ht="16.5">
      <c r="A7" s="365" t="s">
        <v>44</v>
      </c>
      <c r="B7" s="365" t="s">
        <v>697</v>
      </c>
      <c r="C7" s="365" t="s">
        <v>698</v>
      </c>
      <c r="D7" s="365" t="s">
        <v>699</v>
      </c>
      <c r="E7" s="366" t="s">
        <v>700</v>
      </c>
      <c r="F7" s="365" t="s">
        <v>701</v>
      </c>
    </row>
    <row r="8" spans="1:6" ht="63.75">
      <c r="A8" s="367"/>
      <c r="B8" s="367"/>
      <c r="C8" s="367"/>
      <c r="D8" s="367"/>
      <c r="E8" s="368" t="s">
        <v>702</v>
      </c>
      <c r="F8" s="367"/>
    </row>
    <row r="9" spans="1:6" ht="18">
      <c r="A9" s="369">
        <v>1</v>
      </c>
      <c r="B9" s="370" t="s">
        <v>223</v>
      </c>
      <c r="C9" s="369" t="s">
        <v>285</v>
      </c>
      <c r="D9" s="371" t="s">
        <v>703</v>
      </c>
      <c r="E9" s="372">
        <v>176000</v>
      </c>
      <c r="F9" s="373" t="s">
        <v>704</v>
      </c>
    </row>
    <row r="10" spans="1:6" ht="30">
      <c r="A10" s="369">
        <v>2</v>
      </c>
      <c r="B10" s="370" t="s">
        <v>225</v>
      </c>
      <c r="C10" s="369" t="s">
        <v>285</v>
      </c>
      <c r="D10" s="371" t="s">
        <v>703</v>
      </c>
      <c r="E10" s="372">
        <v>187000</v>
      </c>
      <c r="F10" s="373"/>
    </row>
    <row r="11" spans="1:6" ht="18">
      <c r="A11" s="369">
        <v>3</v>
      </c>
      <c r="B11" s="370" t="s">
        <v>705</v>
      </c>
      <c r="C11" s="369" t="s">
        <v>285</v>
      </c>
      <c r="D11" s="371" t="s">
        <v>703</v>
      </c>
      <c r="E11" s="372">
        <v>242000</v>
      </c>
      <c r="F11" s="373"/>
    </row>
    <row r="12" spans="1:6" ht="18">
      <c r="A12" s="369">
        <v>4</v>
      </c>
      <c r="B12" s="370" t="s">
        <v>706</v>
      </c>
      <c r="C12" s="369" t="s">
        <v>285</v>
      </c>
      <c r="D12" s="371"/>
      <c r="E12" s="372">
        <f>E10</f>
        <v>187000</v>
      </c>
      <c r="F12" s="373"/>
    </row>
    <row r="13" spans="1:6" ht="15">
      <c r="A13" s="369">
        <v>5</v>
      </c>
      <c r="B13" s="370" t="s">
        <v>707</v>
      </c>
      <c r="C13" s="369" t="s">
        <v>226</v>
      </c>
      <c r="D13" s="371" t="s">
        <v>708</v>
      </c>
      <c r="E13" s="372">
        <v>99000</v>
      </c>
      <c r="F13" s="374"/>
    </row>
    <row r="14" spans="1:6" ht="15">
      <c r="A14" s="369">
        <v>6</v>
      </c>
      <c r="B14" s="370" t="s">
        <v>709</v>
      </c>
      <c r="C14" s="373" t="s">
        <v>285</v>
      </c>
      <c r="D14" s="371"/>
      <c r="E14" s="372">
        <v>188000</v>
      </c>
      <c r="F14" s="375" t="s">
        <v>710</v>
      </c>
    </row>
    <row r="15" spans="1:6" ht="15">
      <c r="A15" s="369">
        <v>7</v>
      </c>
      <c r="B15" s="370" t="s">
        <v>711</v>
      </c>
      <c r="C15" s="373"/>
      <c r="D15" s="371"/>
      <c r="E15" s="372">
        <v>188000</v>
      </c>
      <c r="F15" s="375"/>
    </row>
    <row r="16" spans="1:6" ht="15">
      <c r="A16" s="369">
        <v>8</v>
      </c>
      <c r="B16" s="370" t="s">
        <v>712</v>
      </c>
      <c r="C16" s="373"/>
      <c r="D16" s="371"/>
      <c r="E16" s="372">
        <v>198000</v>
      </c>
      <c r="F16" s="375"/>
    </row>
    <row r="17" spans="1:6" ht="15">
      <c r="A17" s="369">
        <v>9</v>
      </c>
      <c r="B17" s="370" t="s">
        <v>713</v>
      </c>
      <c r="C17" s="373"/>
      <c r="D17" s="371"/>
      <c r="E17" s="372">
        <v>242000</v>
      </c>
      <c r="F17" s="375"/>
    </row>
    <row r="18" spans="1:6" ht="108">
      <c r="A18" s="369">
        <v>10</v>
      </c>
      <c r="B18" s="370" t="s">
        <v>714</v>
      </c>
      <c r="C18" s="369" t="s">
        <v>715</v>
      </c>
      <c r="D18" s="371" t="s">
        <v>716</v>
      </c>
      <c r="E18" s="371">
        <v>925</v>
      </c>
      <c r="F18" s="376" t="s">
        <v>717</v>
      </c>
    </row>
    <row r="19" spans="1:6" ht="115.5">
      <c r="A19" s="369">
        <v>11</v>
      </c>
      <c r="B19" s="370" t="s">
        <v>714</v>
      </c>
      <c r="C19" s="369" t="s">
        <v>715</v>
      </c>
      <c r="D19" s="371" t="s">
        <v>716</v>
      </c>
      <c r="E19" s="371">
        <v>880</v>
      </c>
      <c r="F19" s="377" t="s">
        <v>718</v>
      </c>
    </row>
    <row r="20" spans="1:6" ht="126">
      <c r="A20" s="369">
        <v>12</v>
      </c>
      <c r="B20" s="370" t="s">
        <v>714</v>
      </c>
      <c r="C20" s="369" t="s">
        <v>715</v>
      </c>
      <c r="D20" s="371" t="s">
        <v>719</v>
      </c>
      <c r="E20" s="371">
        <v>880</v>
      </c>
      <c r="F20" s="376" t="s">
        <v>720</v>
      </c>
    </row>
    <row r="21" spans="1:6" ht="90">
      <c r="A21" s="369">
        <v>11</v>
      </c>
      <c r="B21" s="378" t="s">
        <v>721</v>
      </c>
      <c r="C21" s="379" t="s">
        <v>226</v>
      </c>
      <c r="D21" s="379"/>
      <c r="E21" s="372">
        <v>3300000</v>
      </c>
      <c r="F21" s="376" t="s">
        <v>722</v>
      </c>
    </row>
    <row r="22" spans="1:6" ht="15">
      <c r="A22" s="369">
        <v>12</v>
      </c>
      <c r="B22" s="378" t="s">
        <v>723</v>
      </c>
      <c r="C22" s="379" t="s">
        <v>715</v>
      </c>
      <c r="D22" s="379" t="s">
        <v>724</v>
      </c>
      <c r="E22" s="372">
        <v>1270</v>
      </c>
      <c r="F22" s="380" t="s">
        <v>725</v>
      </c>
    </row>
    <row r="23" spans="1:6" ht="15">
      <c r="A23" s="369">
        <v>13</v>
      </c>
      <c r="B23" s="378" t="s">
        <v>723</v>
      </c>
      <c r="C23" s="379" t="s">
        <v>715</v>
      </c>
      <c r="D23" s="379" t="s">
        <v>726</v>
      </c>
      <c r="E23" s="372">
        <v>750</v>
      </c>
      <c r="F23" s="381"/>
    </row>
    <row r="24" spans="1:6" ht="45">
      <c r="A24" s="369">
        <v>14</v>
      </c>
      <c r="B24" s="370" t="s">
        <v>727</v>
      </c>
      <c r="C24" s="369" t="s">
        <v>728</v>
      </c>
      <c r="D24" s="371" t="s">
        <v>729</v>
      </c>
      <c r="E24" s="372">
        <v>1600000</v>
      </c>
      <c r="F24" s="375" t="s">
        <v>730</v>
      </c>
    </row>
    <row r="25" spans="1:6" ht="30">
      <c r="A25" s="369">
        <v>15</v>
      </c>
      <c r="B25" s="370" t="s">
        <v>731</v>
      </c>
      <c r="C25" s="369" t="s">
        <v>728</v>
      </c>
      <c r="D25" s="371" t="s">
        <v>729</v>
      </c>
      <c r="E25" s="372">
        <v>1350000</v>
      </c>
      <c r="F25" s="375"/>
    </row>
    <row r="26" spans="1:6" ht="15.75">
      <c r="A26" s="369">
        <v>16</v>
      </c>
      <c r="B26" s="378" t="s">
        <v>732</v>
      </c>
      <c r="C26" s="379" t="s">
        <v>159</v>
      </c>
      <c r="D26" s="382" t="s">
        <v>733</v>
      </c>
      <c r="E26" s="372">
        <v>15500</v>
      </c>
      <c r="F26" s="375"/>
    </row>
    <row r="27" spans="1:6" ht="15.75">
      <c r="A27" s="369">
        <v>17</v>
      </c>
      <c r="B27" s="378" t="s">
        <v>734</v>
      </c>
      <c r="C27" s="379" t="s">
        <v>159</v>
      </c>
      <c r="D27" s="382"/>
      <c r="E27" s="372">
        <v>17500</v>
      </c>
      <c r="F27" s="375"/>
    </row>
    <row r="28" spans="1:6" ht="15.75">
      <c r="A28" s="369">
        <v>18</v>
      </c>
      <c r="B28" s="378" t="s">
        <v>735</v>
      </c>
      <c r="C28" s="379" t="s">
        <v>159</v>
      </c>
      <c r="D28" s="382"/>
      <c r="E28" s="372">
        <v>17500</v>
      </c>
      <c r="F28" s="375"/>
    </row>
    <row r="29" spans="1:6" ht="15.75">
      <c r="A29" s="369">
        <v>19</v>
      </c>
      <c r="B29" s="378" t="s">
        <v>736</v>
      </c>
      <c r="C29" s="379" t="s">
        <v>159</v>
      </c>
      <c r="D29" s="382"/>
      <c r="E29" s="372">
        <v>17500</v>
      </c>
      <c r="F29" s="375"/>
    </row>
    <row r="30" spans="1:6" ht="15.75">
      <c r="A30" s="369">
        <v>20</v>
      </c>
      <c r="B30" s="378" t="s">
        <v>737</v>
      </c>
      <c r="C30" s="379" t="s">
        <v>159</v>
      </c>
      <c r="D30" s="382"/>
      <c r="E30" s="372">
        <v>17500</v>
      </c>
      <c r="F30" s="375"/>
    </row>
    <row r="31" spans="1:6" ht="15.75">
      <c r="A31" s="369">
        <v>21</v>
      </c>
      <c r="B31" s="378" t="s">
        <v>738</v>
      </c>
      <c r="C31" s="379" t="s">
        <v>159</v>
      </c>
      <c r="D31" s="382"/>
      <c r="E31" s="372">
        <v>17500</v>
      </c>
      <c r="F31" s="375"/>
    </row>
    <row r="32" spans="1:6" ht="15.75">
      <c r="A32" s="369">
        <v>22</v>
      </c>
      <c r="B32" s="378" t="s">
        <v>739</v>
      </c>
      <c r="C32" s="379" t="s">
        <v>159</v>
      </c>
      <c r="D32" s="382"/>
      <c r="E32" s="372">
        <v>17500</v>
      </c>
      <c r="F32" s="375"/>
    </row>
    <row r="33" spans="1:6" ht="15.75">
      <c r="A33" s="369">
        <v>23</v>
      </c>
      <c r="B33" s="378" t="s">
        <v>740</v>
      </c>
      <c r="C33" s="379" t="s">
        <v>159</v>
      </c>
      <c r="D33" s="382"/>
      <c r="E33" s="372">
        <v>17500</v>
      </c>
      <c r="F33" s="375"/>
    </row>
    <row r="34" spans="1:6" ht="45.75">
      <c r="A34" s="369">
        <v>24</v>
      </c>
      <c r="B34" s="370" t="s">
        <v>741</v>
      </c>
      <c r="C34" s="369" t="s">
        <v>159</v>
      </c>
      <c r="D34" s="383" t="s">
        <v>742</v>
      </c>
      <c r="E34" s="372">
        <v>23000</v>
      </c>
      <c r="F34" s="375"/>
    </row>
    <row r="35" spans="1:6" ht="15.75">
      <c r="A35" s="369">
        <v>25</v>
      </c>
      <c r="B35" s="370" t="s">
        <v>743</v>
      </c>
      <c r="C35" s="384" t="s">
        <v>159</v>
      </c>
      <c r="D35" s="383"/>
      <c r="E35" s="372">
        <v>24000</v>
      </c>
      <c r="F35" s="375" t="s">
        <v>744</v>
      </c>
    </row>
    <row r="36" spans="1:6" ht="15.75">
      <c r="A36" s="369">
        <v>26</v>
      </c>
      <c r="B36" s="370" t="s">
        <v>745</v>
      </c>
      <c r="C36" s="385"/>
      <c r="D36" s="386"/>
      <c r="E36" s="372">
        <v>23000</v>
      </c>
      <c r="F36" s="375"/>
    </row>
    <row r="37" spans="1:6" ht="15.75">
      <c r="A37" s="369">
        <v>27</v>
      </c>
      <c r="B37" s="370" t="s">
        <v>746</v>
      </c>
      <c r="C37" s="387"/>
      <c r="D37" s="386"/>
      <c r="E37" s="372">
        <v>23000</v>
      </c>
      <c r="F37" s="375"/>
    </row>
    <row r="38" spans="1:6" ht="60">
      <c r="A38" s="369">
        <v>28</v>
      </c>
      <c r="B38" s="388" t="s">
        <v>747</v>
      </c>
      <c r="C38" s="379" t="s">
        <v>58</v>
      </c>
      <c r="D38" s="371" t="s">
        <v>439</v>
      </c>
      <c r="E38" s="372">
        <v>495000</v>
      </c>
      <c r="F38" s="375" t="s">
        <v>722</v>
      </c>
    </row>
    <row r="39" spans="1:6" ht="60.75">
      <c r="A39" s="369">
        <v>29</v>
      </c>
      <c r="B39" s="388" t="s">
        <v>748</v>
      </c>
      <c r="C39" s="379" t="s">
        <v>58</v>
      </c>
      <c r="D39" s="371" t="s">
        <v>428</v>
      </c>
      <c r="E39" s="372">
        <f>230000+23000</f>
        <v>253000</v>
      </c>
      <c r="F39" s="375"/>
    </row>
    <row r="40" spans="1:6" ht="15">
      <c r="A40" s="369">
        <v>30</v>
      </c>
      <c r="B40" s="378" t="s">
        <v>749</v>
      </c>
      <c r="C40" s="379" t="s">
        <v>58</v>
      </c>
      <c r="D40" s="371"/>
      <c r="E40" s="372">
        <f>23000+2300</f>
        <v>25300</v>
      </c>
      <c r="F40" s="375"/>
    </row>
    <row r="41" spans="1:6" ht="15">
      <c r="A41" s="369">
        <v>31</v>
      </c>
      <c r="B41" s="378" t="s">
        <v>750</v>
      </c>
      <c r="C41" s="379" t="s">
        <v>751</v>
      </c>
      <c r="D41" s="371" t="s">
        <v>752</v>
      </c>
      <c r="E41" s="372">
        <v>500000</v>
      </c>
      <c r="F41" s="380" t="s">
        <v>730</v>
      </c>
    </row>
    <row r="42" spans="1:6" ht="15">
      <c r="A42" s="369">
        <v>32</v>
      </c>
      <c r="B42" s="378" t="s">
        <v>753</v>
      </c>
      <c r="C42" s="379" t="s">
        <v>751</v>
      </c>
      <c r="D42" s="371" t="s">
        <v>754</v>
      </c>
      <c r="E42" s="372">
        <v>870000</v>
      </c>
      <c r="F42" s="389"/>
    </row>
    <row r="43" spans="1:6" ht="15">
      <c r="A43" s="369">
        <v>33</v>
      </c>
      <c r="B43" s="390" t="s">
        <v>755</v>
      </c>
      <c r="C43" s="384" t="s">
        <v>756</v>
      </c>
      <c r="D43" s="371" t="s">
        <v>757</v>
      </c>
      <c r="E43" s="372">
        <v>1800000</v>
      </c>
      <c r="F43" s="389"/>
    </row>
    <row r="44" spans="1:6" ht="15">
      <c r="A44" s="369">
        <v>34</v>
      </c>
      <c r="B44" s="390"/>
      <c r="C44" s="385"/>
      <c r="D44" s="371" t="s">
        <v>758</v>
      </c>
      <c r="E44" s="372">
        <v>2300000</v>
      </c>
      <c r="F44" s="389"/>
    </row>
    <row r="45" spans="1:6" ht="28.5">
      <c r="A45" s="369">
        <v>35</v>
      </c>
      <c r="B45" s="390"/>
      <c r="C45" s="385"/>
      <c r="D45" s="371" t="s">
        <v>759</v>
      </c>
      <c r="E45" s="372">
        <v>3600000</v>
      </c>
      <c r="F45" s="389"/>
    </row>
    <row r="46" spans="1:6" ht="28.5">
      <c r="A46" s="391">
        <v>36</v>
      </c>
      <c r="B46" s="390"/>
      <c r="C46" s="385"/>
      <c r="D46" s="392" t="s">
        <v>760</v>
      </c>
      <c r="E46" s="393">
        <v>2800000</v>
      </c>
      <c r="F46" s="389"/>
    </row>
    <row r="47" spans="1:6" ht="45">
      <c r="A47" s="369">
        <v>37</v>
      </c>
      <c r="B47" s="394" t="s">
        <v>761</v>
      </c>
      <c r="C47" s="395" t="s">
        <v>762</v>
      </c>
      <c r="D47" s="392" t="s">
        <v>471</v>
      </c>
      <c r="E47" s="393">
        <v>75000</v>
      </c>
      <c r="F47" s="389"/>
    </row>
    <row r="48" spans="1:6" ht="45">
      <c r="A48" s="369">
        <v>38</v>
      </c>
      <c r="B48" s="394" t="s">
        <v>763</v>
      </c>
      <c r="C48" s="395" t="s">
        <v>762</v>
      </c>
      <c r="D48" s="392" t="s">
        <v>471</v>
      </c>
      <c r="E48" s="393">
        <v>70000</v>
      </c>
      <c r="F48" s="389"/>
    </row>
    <row r="49" spans="1:6" ht="45">
      <c r="A49" s="369">
        <v>39</v>
      </c>
      <c r="B49" s="394" t="s">
        <v>764</v>
      </c>
      <c r="C49" s="395" t="s">
        <v>762</v>
      </c>
      <c r="D49" s="392" t="s">
        <v>476</v>
      </c>
      <c r="E49" s="393">
        <v>70000</v>
      </c>
      <c r="F49" s="389"/>
    </row>
    <row r="50" spans="1:6" ht="45">
      <c r="A50" s="369">
        <v>40</v>
      </c>
      <c r="B50" s="394" t="s">
        <v>765</v>
      </c>
      <c r="C50" s="395" t="s">
        <v>762</v>
      </c>
      <c r="D50" s="392" t="s">
        <v>477</v>
      </c>
      <c r="E50" s="393">
        <v>80000</v>
      </c>
      <c r="F50" s="381"/>
    </row>
    <row r="51" spans="1:6" ht="29.25">
      <c r="A51" s="369">
        <v>41</v>
      </c>
      <c r="B51" s="396" t="s">
        <v>766</v>
      </c>
      <c r="C51" s="369" t="s">
        <v>625</v>
      </c>
      <c r="D51" s="371" t="s">
        <v>767</v>
      </c>
      <c r="E51" s="372">
        <v>230000</v>
      </c>
      <c r="F51" s="380" t="s">
        <v>768</v>
      </c>
    </row>
    <row r="52" spans="1:6" ht="29.25">
      <c r="A52" s="369">
        <v>42</v>
      </c>
      <c r="B52" s="396" t="s">
        <v>769</v>
      </c>
      <c r="C52" s="369"/>
      <c r="D52" s="371" t="s">
        <v>770</v>
      </c>
      <c r="E52" s="372">
        <v>145000</v>
      </c>
      <c r="F52" s="389"/>
    </row>
    <row r="53" spans="1:6" ht="29.25">
      <c r="A53" s="369">
        <v>43</v>
      </c>
      <c r="B53" s="396" t="s">
        <v>771</v>
      </c>
      <c r="C53" s="369"/>
      <c r="D53" s="371" t="s">
        <v>770</v>
      </c>
      <c r="E53" s="372">
        <v>120000</v>
      </c>
      <c r="F53" s="389"/>
    </row>
    <row r="54" spans="1:6" ht="29.25">
      <c r="A54" s="369">
        <v>44</v>
      </c>
      <c r="B54" s="396" t="s">
        <v>772</v>
      </c>
      <c r="C54" s="369" t="s">
        <v>625</v>
      </c>
      <c r="D54" s="371" t="s">
        <v>773</v>
      </c>
      <c r="E54" s="372">
        <v>40000</v>
      </c>
      <c r="F54" s="389"/>
    </row>
    <row r="55" spans="1:6" ht="29.25">
      <c r="A55" s="391">
        <v>45</v>
      </c>
      <c r="B55" s="396" t="s">
        <v>774</v>
      </c>
      <c r="C55" s="370"/>
      <c r="D55" s="371" t="s">
        <v>773</v>
      </c>
      <c r="E55" s="372">
        <v>36000</v>
      </c>
      <c r="F55" s="389"/>
    </row>
    <row r="56" spans="1:6" ht="29.25">
      <c r="A56" s="369">
        <v>46</v>
      </c>
      <c r="B56" s="396" t="s">
        <v>775</v>
      </c>
      <c r="C56" s="370"/>
      <c r="D56" s="371" t="s">
        <v>773</v>
      </c>
      <c r="E56" s="372">
        <v>26000</v>
      </c>
      <c r="F56" s="389"/>
    </row>
    <row r="57" spans="1:6" ht="15.75">
      <c r="A57" s="369">
        <v>47</v>
      </c>
      <c r="B57" s="378" t="s">
        <v>776</v>
      </c>
      <c r="C57" s="384" t="s">
        <v>777</v>
      </c>
      <c r="D57" s="371"/>
      <c r="E57" s="372">
        <v>40000</v>
      </c>
      <c r="F57" s="389"/>
    </row>
    <row r="58" spans="1:6" ht="15.75">
      <c r="A58" s="369">
        <v>48</v>
      </c>
      <c r="B58" s="378" t="s">
        <v>778</v>
      </c>
      <c r="C58" s="385"/>
      <c r="D58" s="371"/>
      <c r="E58" s="372">
        <v>30000</v>
      </c>
      <c r="F58" s="389"/>
    </row>
    <row r="59" spans="1:6" ht="15.75">
      <c r="A59" s="369">
        <v>49</v>
      </c>
      <c r="B59" s="378" t="s">
        <v>779</v>
      </c>
      <c r="C59" s="385"/>
      <c r="D59" s="371"/>
      <c r="E59" s="372">
        <v>25000</v>
      </c>
      <c r="F59" s="389"/>
    </row>
    <row r="60" spans="1:6" ht="15.75">
      <c r="A60" s="369">
        <v>50</v>
      </c>
      <c r="B60" s="378" t="s">
        <v>780</v>
      </c>
      <c r="C60" s="385"/>
      <c r="D60" s="371"/>
      <c r="E60" s="372">
        <v>5000</v>
      </c>
      <c r="F60" s="389"/>
    </row>
    <row r="61" spans="1:6" ht="15.75">
      <c r="A61" s="369">
        <v>51</v>
      </c>
      <c r="B61" s="378" t="s">
        <v>781</v>
      </c>
      <c r="C61" s="385"/>
      <c r="D61" s="371"/>
      <c r="E61" s="372">
        <v>3000</v>
      </c>
      <c r="F61" s="389"/>
    </row>
    <row r="62" spans="1:6" ht="15.75">
      <c r="A62" s="369">
        <v>52</v>
      </c>
      <c r="B62" s="378" t="s">
        <v>782</v>
      </c>
      <c r="C62" s="387"/>
      <c r="D62" s="371"/>
      <c r="E62" s="372">
        <v>2000</v>
      </c>
      <c r="F62" s="381"/>
    </row>
    <row r="63" spans="1:6" ht="15">
      <c r="A63" s="369">
        <v>53</v>
      </c>
      <c r="B63" s="373" t="s">
        <v>783</v>
      </c>
      <c r="C63" s="384" t="s">
        <v>58</v>
      </c>
      <c r="D63" s="371" t="s">
        <v>784</v>
      </c>
      <c r="E63" s="372">
        <v>5000</v>
      </c>
      <c r="F63" s="375" t="s">
        <v>785</v>
      </c>
    </row>
    <row r="64" spans="1:6" ht="15">
      <c r="A64" s="391">
        <v>54</v>
      </c>
      <c r="B64" s="373"/>
      <c r="C64" s="385"/>
      <c r="D64" s="371" t="s">
        <v>76</v>
      </c>
      <c r="E64" s="372">
        <v>9000</v>
      </c>
      <c r="F64" s="375"/>
    </row>
    <row r="65" spans="1:6" ht="15">
      <c r="A65" s="369">
        <v>55</v>
      </c>
      <c r="B65" s="373"/>
      <c r="C65" s="385"/>
      <c r="D65" s="371" t="s">
        <v>77</v>
      </c>
      <c r="E65" s="372">
        <v>15000</v>
      </c>
      <c r="F65" s="375"/>
    </row>
    <row r="66" spans="1:6" ht="15">
      <c r="A66" s="369">
        <v>56</v>
      </c>
      <c r="B66" s="373"/>
      <c r="C66" s="385"/>
      <c r="D66" s="371" t="s">
        <v>416</v>
      </c>
      <c r="E66" s="372">
        <v>23000</v>
      </c>
      <c r="F66" s="375"/>
    </row>
    <row r="67" spans="1:6" ht="15">
      <c r="A67" s="369">
        <v>57</v>
      </c>
      <c r="B67" s="373"/>
      <c r="C67" s="387"/>
      <c r="D67" s="371" t="s">
        <v>786</v>
      </c>
      <c r="E67" s="371">
        <v>33000</v>
      </c>
      <c r="F67" s="375"/>
    </row>
    <row r="68" spans="1:6" ht="15">
      <c r="A68" s="369">
        <v>58</v>
      </c>
      <c r="B68" s="373" t="s">
        <v>787</v>
      </c>
      <c r="C68" s="397" t="s">
        <v>788</v>
      </c>
      <c r="D68" s="371">
        <v>1.2</v>
      </c>
      <c r="E68" s="372">
        <v>100000</v>
      </c>
      <c r="F68" s="375"/>
    </row>
    <row r="69" spans="1:6" ht="15">
      <c r="A69" s="369">
        <v>59</v>
      </c>
      <c r="B69" s="373"/>
      <c r="C69" s="397"/>
      <c r="D69" s="371">
        <v>0.6</v>
      </c>
      <c r="E69" s="372">
        <v>90000</v>
      </c>
      <c r="F69" s="375"/>
    </row>
    <row r="70" spans="1:6" ht="28.5">
      <c r="A70" s="369">
        <v>60</v>
      </c>
      <c r="B70" s="373" t="s">
        <v>789</v>
      </c>
      <c r="C70" s="397" t="s">
        <v>777</v>
      </c>
      <c r="D70" s="371" t="s">
        <v>790</v>
      </c>
      <c r="E70" s="372">
        <v>50000</v>
      </c>
      <c r="F70" s="375"/>
    </row>
    <row r="71" spans="1:6" ht="28.5">
      <c r="A71" s="369">
        <v>61</v>
      </c>
      <c r="B71" s="373"/>
      <c r="C71" s="397"/>
      <c r="D71" s="371" t="s">
        <v>791</v>
      </c>
      <c r="E71" s="372">
        <v>100000</v>
      </c>
      <c r="F71" s="375"/>
    </row>
    <row r="72" spans="1:6" ht="28.5">
      <c r="A72" s="369">
        <v>62</v>
      </c>
      <c r="B72" s="378" t="s">
        <v>792</v>
      </c>
      <c r="C72" s="379" t="s">
        <v>777</v>
      </c>
      <c r="D72" s="371" t="s">
        <v>790</v>
      </c>
      <c r="E72" s="398">
        <v>30000</v>
      </c>
      <c r="F72" s="375"/>
    </row>
    <row r="73" spans="1:6" ht="15">
      <c r="A73" s="391">
        <v>63</v>
      </c>
      <c r="B73" s="378" t="s">
        <v>793</v>
      </c>
      <c r="C73" s="379" t="s">
        <v>788</v>
      </c>
      <c r="D73" s="371"/>
      <c r="E73" s="398">
        <v>150000</v>
      </c>
      <c r="F73" s="375"/>
    </row>
    <row r="74" spans="1:6" ht="16.5">
      <c r="A74" s="369">
        <v>64</v>
      </c>
      <c r="B74" s="396" t="s">
        <v>794</v>
      </c>
      <c r="C74" s="379" t="s">
        <v>777</v>
      </c>
      <c r="D74" s="371"/>
      <c r="E74" s="398">
        <v>30000</v>
      </c>
      <c r="F74" s="375"/>
    </row>
    <row r="75" spans="1:6" ht="15">
      <c r="A75" s="369">
        <v>65</v>
      </c>
      <c r="B75" s="378" t="s">
        <v>795</v>
      </c>
      <c r="C75" s="379" t="s">
        <v>777</v>
      </c>
      <c r="D75" s="371"/>
      <c r="E75" s="398">
        <v>550000</v>
      </c>
      <c r="F75" s="375"/>
    </row>
    <row r="76" spans="1:6" ht="15">
      <c r="A76" s="369">
        <v>66</v>
      </c>
      <c r="B76" s="378" t="s">
        <v>796</v>
      </c>
      <c r="C76" s="379" t="s">
        <v>777</v>
      </c>
      <c r="D76" s="371"/>
      <c r="E76" s="398">
        <v>50000</v>
      </c>
      <c r="F76" s="375"/>
    </row>
    <row r="77" spans="1:6" ht="15">
      <c r="A77" s="369">
        <v>67</v>
      </c>
      <c r="B77" s="378" t="s">
        <v>797</v>
      </c>
      <c r="C77" s="379" t="s">
        <v>798</v>
      </c>
      <c r="D77" s="371"/>
      <c r="E77" s="398">
        <v>200000</v>
      </c>
      <c r="F77" s="375"/>
    </row>
    <row r="78" spans="1:6" ht="15">
      <c r="A78" s="369">
        <v>68</v>
      </c>
      <c r="B78" s="378" t="s">
        <v>799</v>
      </c>
      <c r="C78" s="379" t="s">
        <v>777</v>
      </c>
      <c r="D78" s="371"/>
      <c r="E78" s="398">
        <v>250000</v>
      </c>
      <c r="F78" s="375"/>
    </row>
    <row r="79" spans="1:6" ht="16.5">
      <c r="A79" s="369">
        <v>69</v>
      </c>
      <c r="B79" s="396" t="s">
        <v>800</v>
      </c>
      <c r="C79" s="379" t="s">
        <v>756</v>
      </c>
      <c r="D79" s="371"/>
      <c r="E79" s="398">
        <v>70000</v>
      </c>
      <c r="F79" s="375"/>
    </row>
    <row r="80" spans="1:6" ht="16.5">
      <c r="A80" s="369">
        <v>70</v>
      </c>
      <c r="B80" s="396" t="s">
        <v>801</v>
      </c>
      <c r="C80" s="379" t="s">
        <v>756</v>
      </c>
      <c r="D80" s="371"/>
      <c r="E80" s="398">
        <v>100000</v>
      </c>
      <c r="F80" s="375"/>
    </row>
    <row r="81" spans="1:6" ht="15">
      <c r="A81" s="369">
        <v>71</v>
      </c>
      <c r="B81" s="378" t="s">
        <v>802</v>
      </c>
      <c r="C81" s="379" t="s">
        <v>756</v>
      </c>
      <c r="D81" s="371"/>
      <c r="E81" s="398">
        <v>10000</v>
      </c>
      <c r="F81" s="375"/>
    </row>
    <row r="82" spans="1:6" ht="15">
      <c r="A82" s="391">
        <v>72</v>
      </c>
      <c r="B82" s="378" t="s">
        <v>803</v>
      </c>
      <c r="C82" s="379" t="s">
        <v>756</v>
      </c>
      <c r="D82" s="371"/>
      <c r="E82" s="398">
        <v>12000</v>
      </c>
      <c r="F82" s="375"/>
    </row>
    <row r="83" spans="1:6" ht="57.75">
      <c r="A83" s="369">
        <v>73</v>
      </c>
      <c r="B83" s="396" t="s">
        <v>766</v>
      </c>
      <c r="C83" s="373" t="s">
        <v>625</v>
      </c>
      <c r="D83" s="371" t="s">
        <v>804</v>
      </c>
      <c r="E83" s="372">
        <f>55700*4</f>
        <v>222800</v>
      </c>
      <c r="F83" s="375" t="s">
        <v>805</v>
      </c>
    </row>
    <row r="84" spans="1:6" ht="57.75">
      <c r="A84" s="369">
        <v>74</v>
      </c>
      <c r="B84" s="396" t="s">
        <v>769</v>
      </c>
      <c r="C84" s="373"/>
      <c r="D84" s="371" t="s">
        <v>806</v>
      </c>
      <c r="E84" s="372">
        <v>147600</v>
      </c>
      <c r="F84" s="375"/>
    </row>
    <row r="85" spans="1:6" ht="57.75">
      <c r="A85" s="369">
        <v>75</v>
      </c>
      <c r="B85" s="396" t="s">
        <v>771</v>
      </c>
      <c r="C85" s="373"/>
      <c r="D85" s="371" t="s">
        <v>806</v>
      </c>
      <c r="E85" s="372">
        <v>120800</v>
      </c>
      <c r="F85" s="375"/>
    </row>
    <row r="86" spans="1:6" ht="57.75">
      <c r="A86" s="369">
        <v>76</v>
      </c>
      <c r="B86" s="396" t="s">
        <v>772</v>
      </c>
      <c r="C86" s="373"/>
      <c r="D86" s="371" t="s">
        <v>807</v>
      </c>
      <c r="E86" s="372">
        <v>38000</v>
      </c>
      <c r="F86" s="375"/>
    </row>
    <row r="87" spans="1:6" ht="57.75">
      <c r="A87" s="369">
        <v>77</v>
      </c>
      <c r="B87" s="396" t="s">
        <v>774</v>
      </c>
      <c r="C87" s="373"/>
      <c r="D87" s="371" t="s">
        <v>807</v>
      </c>
      <c r="E87" s="372">
        <v>29200</v>
      </c>
      <c r="F87" s="375"/>
    </row>
    <row r="88" spans="1:6" ht="57.75">
      <c r="A88" s="369">
        <v>78</v>
      </c>
      <c r="B88" s="396" t="s">
        <v>775</v>
      </c>
      <c r="C88" s="373"/>
      <c r="D88" s="371" t="s">
        <v>807</v>
      </c>
      <c r="E88" s="372">
        <v>23600</v>
      </c>
      <c r="F88" s="375"/>
    </row>
    <row r="89" spans="1:6" ht="29.25">
      <c r="A89" s="369">
        <v>79</v>
      </c>
      <c r="B89" s="378" t="s">
        <v>776</v>
      </c>
      <c r="C89" s="384" t="s">
        <v>777</v>
      </c>
      <c r="D89" s="371" t="s">
        <v>808</v>
      </c>
      <c r="E89" s="372">
        <v>45000</v>
      </c>
      <c r="F89" s="375"/>
    </row>
    <row r="90" spans="1:6" ht="29.25">
      <c r="A90" s="369">
        <v>80</v>
      </c>
      <c r="B90" s="378" t="s">
        <v>778</v>
      </c>
      <c r="C90" s="385"/>
      <c r="D90" s="371" t="s">
        <v>808</v>
      </c>
      <c r="E90" s="372">
        <v>24400</v>
      </c>
      <c r="F90" s="375"/>
    </row>
    <row r="91" spans="1:6" ht="29.25">
      <c r="A91" s="391">
        <v>81</v>
      </c>
      <c r="B91" s="378" t="s">
        <v>779</v>
      </c>
      <c r="C91" s="385"/>
      <c r="D91" s="371" t="s">
        <v>808</v>
      </c>
      <c r="E91" s="372">
        <v>16800</v>
      </c>
      <c r="F91" s="375"/>
    </row>
    <row r="92" spans="1:6" ht="29.25">
      <c r="A92" s="369">
        <v>82</v>
      </c>
      <c r="B92" s="378" t="s">
        <v>780</v>
      </c>
      <c r="C92" s="385"/>
      <c r="D92" s="371" t="s">
        <v>808</v>
      </c>
      <c r="E92" s="372">
        <v>2600</v>
      </c>
      <c r="F92" s="375"/>
    </row>
    <row r="93" spans="1:6" ht="29.25">
      <c r="A93" s="369">
        <v>83</v>
      </c>
      <c r="B93" s="399" t="s">
        <v>781</v>
      </c>
      <c r="C93" s="387"/>
      <c r="D93" s="392" t="s">
        <v>808</v>
      </c>
      <c r="E93" s="393">
        <v>1800</v>
      </c>
      <c r="F93" s="375"/>
    </row>
    <row r="94" spans="1:6" ht="29.25">
      <c r="A94" s="369">
        <v>84</v>
      </c>
      <c r="B94" s="378" t="s">
        <v>782</v>
      </c>
      <c r="C94" s="370"/>
      <c r="D94" s="371" t="s">
        <v>808</v>
      </c>
      <c r="E94" s="372">
        <v>1200</v>
      </c>
      <c r="F94" s="380" t="s">
        <v>805</v>
      </c>
    </row>
    <row r="95" spans="1:6" ht="15.75">
      <c r="A95" s="369">
        <v>85</v>
      </c>
      <c r="B95" s="370" t="s">
        <v>743</v>
      </c>
      <c r="C95" s="379" t="s">
        <v>159</v>
      </c>
      <c r="D95" s="383"/>
      <c r="E95" s="372">
        <v>30000</v>
      </c>
      <c r="F95" s="389"/>
    </row>
    <row r="96" spans="1:6" ht="30.75">
      <c r="A96" s="369">
        <v>86</v>
      </c>
      <c r="B96" s="370" t="s">
        <v>809</v>
      </c>
      <c r="C96" s="379" t="s">
        <v>159</v>
      </c>
      <c r="D96" s="383"/>
      <c r="E96" s="372">
        <v>25000</v>
      </c>
      <c r="F96" s="389"/>
    </row>
    <row r="97" spans="1:6" ht="16.5">
      <c r="A97" s="369"/>
      <c r="B97" s="396"/>
      <c r="C97" s="373"/>
      <c r="D97" s="371"/>
      <c r="E97" s="372"/>
      <c r="F97" s="389"/>
    </row>
    <row r="98" spans="1:6" ht="16.5">
      <c r="A98" s="369"/>
      <c r="B98" s="396"/>
      <c r="C98" s="373"/>
      <c r="D98" s="371"/>
      <c r="E98" s="372"/>
      <c r="F98" s="389"/>
    </row>
    <row r="99" spans="1:6" ht="16.5">
      <c r="A99" s="369"/>
      <c r="B99" s="396"/>
      <c r="C99" s="373"/>
      <c r="D99" s="371"/>
      <c r="E99" s="372"/>
      <c r="F99" s="389"/>
    </row>
    <row r="100" spans="1:6" ht="16.5">
      <c r="A100" s="391"/>
      <c r="B100" s="396"/>
      <c r="C100" s="373"/>
      <c r="D100" s="371"/>
      <c r="E100" s="372"/>
      <c r="F100" s="389"/>
    </row>
    <row r="101" spans="1:6" ht="16.5">
      <c r="A101" s="369"/>
      <c r="B101" s="396"/>
      <c r="C101" s="373"/>
      <c r="D101" s="371"/>
      <c r="E101" s="372"/>
      <c r="F101" s="389"/>
    </row>
    <row r="102" spans="1:6" ht="16.5">
      <c r="A102" s="369"/>
      <c r="B102" s="400"/>
      <c r="C102" s="384"/>
      <c r="D102" s="401"/>
      <c r="E102" s="402"/>
      <c r="F102" s="389"/>
    </row>
    <row r="103" spans="1:6" ht="15">
      <c r="A103" s="369">
        <v>87</v>
      </c>
      <c r="B103" s="403" t="s">
        <v>810</v>
      </c>
      <c r="C103" s="404" t="s">
        <v>159</v>
      </c>
      <c r="D103" s="401">
        <v>0.8</v>
      </c>
      <c r="E103" s="402">
        <v>60500</v>
      </c>
      <c r="F103" s="389"/>
    </row>
    <row r="104" spans="1:6" ht="15">
      <c r="A104" s="369">
        <v>88</v>
      </c>
      <c r="B104" s="403" t="s">
        <v>811</v>
      </c>
      <c r="C104" s="404" t="s">
        <v>159</v>
      </c>
      <c r="D104" s="401">
        <v>0.8</v>
      </c>
      <c r="E104" s="402">
        <v>66000</v>
      </c>
      <c r="F104" s="389"/>
    </row>
    <row r="105" spans="1:6" ht="15">
      <c r="A105" s="369">
        <v>89</v>
      </c>
      <c r="B105" s="403" t="s">
        <v>812</v>
      </c>
      <c r="C105" s="404" t="s">
        <v>159</v>
      </c>
      <c r="D105" s="401">
        <v>0.8</v>
      </c>
      <c r="E105" s="402">
        <v>66000</v>
      </c>
      <c r="F105" s="389"/>
    </row>
    <row r="106" spans="1:6" ht="15">
      <c r="A106" s="369">
        <v>90</v>
      </c>
      <c r="B106" s="403" t="s">
        <v>813</v>
      </c>
      <c r="C106" s="404" t="s">
        <v>159</v>
      </c>
      <c r="D106" s="401">
        <v>0.8</v>
      </c>
      <c r="E106" s="402">
        <f>38000+3800</f>
        <v>41800</v>
      </c>
      <c r="F106" s="389"/>
    </row>
    <row r="107" spans="1:6" ht="15">
      <c r="A107" s="369">
        <v>91</v>
      </c>
      <c r="B107" s="403" t="s">
        <v>814</v>
      </c>
      <c r="C107" s="404" t="s">
        <v>159</v>
      </c>
      <c r="D107" s="401">
        <v>3</v>
      </c>
      <c r="E107" s="402">
        <f>135000+13500</f>
        <v>148500</v>
      </c>
      <c r="F107" s="389"/>
    </row>
    <row r="108" spans="1:6" ht="15">
      <c r="A108" s="369">
        <v>92</v>
      </c>
      <c r="B108" s="403" t="s">
        <v>815</v>
      </c>
      <c r="C108" s="404" t="s">
        <v>159</v>
      </c>
      <c r="D108" s="401">
        <v>3</v>
      </c>
      <c r="E108" s="402">
        <f>190000+19000</f>
        <v>209000</v>
      </c>
      <c r="F108" s="389"/>
    </row>
    <row r="109" spans="1:6" ht="15">
      <c r="A109" s="369">
        <v>93</v>
      </c>
      <c r="B109" s="403" t="s">
        <v>816</v>
      </c>
      <c r="C109" s="404" t="s">
        <v>159</v>
      </c>
      <c r="D109" s="401">
        <v>3</v>
      </c>
      <c r="E109" s="402">
        <v>110000</v>
      </c>
      <c r="F109" s="389"/>
    </row>
    <row r="110" spans="1:6" ht="90">
      <c r="A110" s="369">
        <v>94</v>
      </c>
      <c r="B110" s="405" t="s">
        <v>817</v>
      </c>
      <c r="C110" s="404" t="s">
        <v>159</v>
      </c>
      <c r="D110" s="401">
        <v>0.8</v>
      </c>
      <c r="E110" s="402">
        <v>44000</v>
      </c>
      <c r="F110" s="389"/>
    </row>
    <row r="111" spans="1:6" ht="60">
      <c r="A111" s="369">
        <v>95</v>
      </c>
      <c r="B111" s="405" t="s">
        <v>818</v>
      </c>
      <c r="C111" s="404" t="s">
        <v>159</v>
      </c>
      <c r="D111" s="401">
        <v>0.8</v>
      </c>
      <c r="E111" s="402">
        <v>49500</v>
      </c>
      <c r="F111" s="389"/>
    </row>
  </sheetData>
  <sheetProtection/>
  <mergeCells count="37">
    <mergeCell ref="C83:C88"/>
    <mergeCell ref="F83:F93"/>
    <mergeCell ref="C89:C93"/>
    <mergeCell ref="F94:F111"/>
    <mergeCell ref="C97:C102"/>
    <mergeCell ref="F51:F62"/>
    <mergeCell ref="C57:C62"/>
    <mergeCell ref="B63:B67"/>
    <mergeCell ref="C63:C67"/>
    <mergeCell ref="F63:F82"/>
    <mergeCell ref="B68:B69"/>
    <mergeCell ref="C68:C69"/>
    <mergeCell ref="B70:B71"/>
    <mergeCell ref="C70:C71"/>
    <mergeCell ref="F38:F40"/>
    <mergeCell ref="F41:F50"/>
    <mergeCell ref="B43:B46"/>
    <mergeCell ref="C43:C46"/>
    <mergeCell ref="F24:F34"/>
    <mergeCell ref="D26:D33"/>
    <mergeCell ref="C35:C37"/>
    <mergeCell ref="F35:F37"/>
    <mergeCell ref="F9:F12"/>
    <mergeCell ref="C14:C17"/>
    <mergeCell ref="F14:F17"/>
    <mergeCell ref="F22:F23"/>
    <mergeCell ref="A5:F5"/>
    <mergeCell ref="A6:F6"/>
    <mergeCell ref="A7:A8"/>
    <mergeCell ref="B7:B8"/>
    <mergeCell ref="C7:C8"/>
    <mergeCell ref="D7:D8"/>
    <mergeCell ref="F7:F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Leader</cp:lastModifiedBy>
  <cp:lastPrinted>2014-02-28T07:31:55Z</cp:lastPrinted>
  <dcterms:created xsi:type="dcterms:W3CDTF">2012-09-18T03:48:57Z</dcterms:created>
  <dcterms:modified xsi:type="dcterms:W3CDTF">2014-03-25T08:12:32Z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TinB">
    <vt:lpwstr>568e0f44c3a9ee1c</vt:lpwstr>
  </property>
</Properties>
</file>